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regni-magowan\Desktop\Staff Folders\Roy\2024\SPR26\"/>
    </mc:Choice>
  </mc:AlternateContent>
  <xr:revisionPtr revIDLastSave="0" documentId="8_{7F592C8F-A54F-45F9-A915-40C2307A83D1}" xr6:coauthVersionLast="47" xr6:coauthVersionMax="47" xr10:uidLastSave="{00000000-0000-0000-0000-000000000000}"/>
  <bookViews>
    <workbookView xWindow="-110" yWindow="-110" windowWidth="19420" windowHeight="10300" tabRatio="737" xr2:uid="{00000000-000D-0000-FFFF-FFFF00000000}"/>
  </bookViews>
  <sheets>
    <sheet name="Index" sheetId="111" r:id="rId1"/>
    <sheet name="Key " sheetId="1" r:id="rId2"/>
    <sheet name="Change log" sheetId="125" r:id="rId3"/>
    <sheet name="Inflation" sheetId="112" r:id="rId4"/>
    <sheet name="T1- PC Build-up" sheetId="133" r:id="rId5"/>
    <sheet name="T2 - Finance" sheetId="161" r:id="rId6"/>
    <sheet name="T3 - P&amp;L" sheetId="162" r:id="rId7"/>
    <sheet name="T4 - Balance Sheet" sheetId="163" r:id="rId8"/>
    <sheet name="T5 - Cash Flow" sheetId="164" r:id="rId9"/>
    <sheet name="T6 - Ratios" sheetId="165" r:id="rId10"/>
    <sheet name="T7 - Frontier" sheetId="167" r:id="rId11"/>
    <sheet name="T8 - New Initiatives" sheetId="169" r:id="rId12"/>
    <sheet name="T8a - Initiative 1" sheetId="168" r:id="rId13"/>
    <sheet name="T8b - Initiative 2" sheetId="170" r:id="rId14"/>
    <sheet name="T8c - Initiative 3" sheetId="171" r:id="rId15"/>
    <sheet name="T8d - Initiative 4" sheetId="172" r:id="rId16"/>
    <sheet name="T8e - Initiative 5" sheetId="173" r:id="rId17"/>
    <sheet name="T9 - Staff (Bt)" sheetId="124" r:id="rId18"/>
    <sheet name="T10 - Non-staff (Bt)" sheetId="132" r:id="rId19"/>
    <sheet name="T11 - Base Opex" sheetId="147" r:id="rId20"/>
    <sheet name="T12 - Enh Opex " sheetId="148" r:id="rId21"/>
    <sheet name="T13 - Et Opex" sheetId="149" r:id="rId22"/>
    <sheet name="T14 - Net Planning" sheetId="150" r:id="rId23"/>
    <sheet name="T15 - Connection Fees " sheetId="151" r:id="rId24"/>
    <sheet name="T16 - Connection Projects" sheetId="160" r:id="rId25"/>
    <sheet name="T17 - Pensions" sheetId="142" r:id="rId26"/>
    <sheet name="T18 - Margin" sheetId="152" r:id="rId27"/>
    <sheet name="T19 - Dt Opex" sheetId="153" r:id="rId28"/>
    <sheet name="T20 - Zt Capex" sheetId="154" r:id="rId29"/>
    <sheet name="T21 - TNPPs" sheetId="155" r:id="rId30"/>
    <sheet name="T22 - Base Capex" sheetId="157" r:id="rId31"/>
    <sheet name="T23 - Enh Capex" sheetId="135" r:id="rId32"/>
    <sheet name="T24 - Vt Capex" sheetId="159" r:id="rId33"/>
    <sheet name="T25 - RAB Summary" sheetId="145" r:id="rId34"/>
    <sheet name="T26 - Ancillary Services" sheetId="139" r:id="rId35"/>
    <sheet name="T27 - PC Delivery" sheetId="140" r:id="rId36"/>
    <sheet name="T28 - KPIs" sheetId="175" r:id="rId37"/>
    <sheet name="T29 - Staff Resource Matrix" sheetId="156" r:id="rId38"/>
    <sheet name="T29a - Staff Resource Matrix " sheetId="174" r:id="rId39"/>
    <sheet name="T30 - BCF" sheetId="176" r:id="rId40"/>
  </sheets>
  <externalReferences>
    <externalReference r:id="rId41"/>
  </externalReferences>
  <definedNames>
    <definedName name="_Order1" hidden="1">255</definedName>
    <definedName name="_Order2" hidden="1">255</definedName>
    <definedName name="_xlnm.Print_Area" localSheetId="3">Inflation!$A$1:$U$32</definedName>
    <definedName name="_xlnm.Print_Area" localSheetId="4">'T1- PC Build-up'!$A$1:$Q$52</definedName>
    <definedName name="_xlnm.Print_Area" localSheetId="18">'T10 - Non-staff (Bt)'!$A$1:$U$60</definedName>
    <definedName name="_xlnm.Print_Area" localSheetId="25">'T17 - Pensions'!$A$1:$U$41</definedName>
    <definedName name="_xlnm.Print_Area" localSheetId="30">'T22 - Base Capex'!$A$1:$U$56</definedName>
    <definedName name="_xlnm.Print_Area" localSheetId="31">'T23 - Enh Capex'!$A$1:$U$71</definedName>
    <definedName name="_xlnm.Print_Area" localSheetId="32">'T24 - Vt Capex'!$A$1:$U$54</definedName>
    <definedName name="_xlnm.Print_Area" localSheetId="33">'T25 - RAB Summary'!#REF!</definedName>
    <definedName name="_xlnm.Print_Area" localSheetId="34">'T26 - Ancillary Services'!$A$1:$U$32</definedName>
    <definedName name="_xlnm.Print_Area" localSheetId="35">'T27 - PC Delivery'!$A$1:$J$69</definedName>
    <definedName name="_xlnm.Print_Area" localSheetId="37">'T29 - Staff Resource Matrix'!#REF!</definedName>
    <definedName name="_xlnm.Print_Area" localSheetId="38">'T29a - Staff Resource Matrix '!#REF!</definedName>
    <definedName name="_xlnm.Print_Area" localSheetId="12">'T8a - Initiative 1'!#REF!</definedName>
    <definedName name="_xlnm.Print_Area" localSheetId="13">'T8b - Initiative 2'!#REF!</definedName>
    <definedName name="_xlnm.Print_Area" localSheetId="14">'T8c - Initiative 3'!#REF!</definedName>
    <definedName name="_xlnm.Print_Area" localSheetId="15">'T8d - Initiative 4'!#REF!</definedName>
    <definedName name="_xlnm.Print_Area" localSheetId="16">'T8e - Initiative 5'!#REF!</definedName>
    <definedName name="_xlnm.Print_Area" localSheetId="17">'T9 - Staff (Bt)'!$A$1:$U$57</definedName>
  </definedNames>
  <calcPr calcId="191029"/>
  <customWorkbookViews>
    <customWorkbookView name="Roy Colville - Personal View" guid="{DF9F3B91-E934-46D9-9FCE-A4155C624A14}" mergeInterval="0" personalView="1" maximized="1" xWindow="1" yWindow="1" windowWidth="1680" windowHeight="787" tabRatio="737" activeSheetId="1"/>
    <customWorkbookView name="Peter Naylor - Personal View" guid="{CF2CB0F1-ED7F-4C98-A426-921B2B022766}" mergeInterval="0" personalView="1" maximized="1" xWindow="1" yWindow="1" windowWidth="1663" windowHeight="275" tabRatio="759" activeSheetId="71"/>
    <customWorkbookView name="trainor - Personal View" guid="{FE687FB1-5151-4D44-8177-B71484D4AB4A}" mergeInterval="0" personalView="1" maximized="1" windowWidth="1276" windowHeight="721" tabRatio="620" activeSheetId="2"/>
    <customWorkbookView name="magowan - Personal View" guid="{3EFCFB9D-F21B-4817-A00D-7E6B17F1F35E}" mergeInterval="0" personalView="1" maximized="1" xWindow="1" yWindow="1" windowWidth="1024" windowHeight="505" tabRatio="620" activeSheetId="9" showComments="commIndAndComment"/>
    <customWorkbookView name="Head of IT - Personal View" guid="{D5E79100-4AE8-43A6-AB76-1294F977971A}" mergeInterval="0" personalView="1" maximized="1" xWindow="1" yWindow="1" windowWidth="1280" windowHeight="505" tabRatio="620" activeSheetId="36"/>
    <customWorkbookView name="swales - Personal View" guid="{D221B1C6-FD4F-4EC0-9F68-6FA55C6CFD94}" mergeInterval="0" personalView="1" maximized="1" windowWidth="1676" windowHeight="887" tabRatio="797" activeSheetId="35"/>
    <customWorkbookView name="colville - Personal View" guid="{91E5C65A-A02B-4E83-B3A4-B1B16DE975C3}" mergeInterval="0" personalView="1" maximized="1" xWindow="1" yWindow="1" windowWidth="1680" windowHeight="787" tabRatio="620" activeSheetId="40"/>
    <customWorkbookView name="Naylor - Personal View" guid="{FA539445-A77A-4A28-B8FD-A25D18E141AC}" mergeInterval="0" personalView="1" maximized="1" xWindow="1" yWindow="1" windowWidth="1680" windowHeight="832" tabRatio="737" activeSheetId="20"/>
    <customWorkbookView name="craig - Personal View" guid="{C4E7D839-EA58-4A93-9DA2-A11A9D9A3134}" mergeInterval="0" personalView="1" maximized="1" xWindow="1" yWindow="1" windowWidth="1400" windowHeight="783" tabRatio="620" activeSheetId="15"/>
    <customWorkbookView name="mills - Personal View" guid="{ABE47515-9F00-4757-9737-BAFEEF96F8FA}" mergeInterval="0" personalView="1" maximized="1" xWindow="1" yWindow="1" windowWidth="1280" windowHeight="537" tabRatio="819" activeSheetId="32" showComments="commIndAndComment"/>
    <customWorkbookView name="stewart - Personal View" guid="{F340C8D7-4E9F-4632-8DFC-4C51DEF7AB5A}" mergeInterval="0" personalView="1" maximized="1" xWindow="1" yWindow="1" windowWidth="1680" windowHeight="787" tabRatio="737" activeSheetId="2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174" l="1"/>
  <c r="C83" i="174" s="1"/>
  <c r="C84" i="174" s="1"/>
  <c r="C85" i="174" s="1"/>
  <c r="C86" i="174" s="1"/>
  <c r="C87" i="174" s="1"/>
  <c r="C88" i="174" s="1"/>
  <c r="C89" i="174" s="1"/>
  <c r="C90" i="174" s="1"/>
  <c r="C91" i="174" s="1"/>
  <c r="C92" i="174" s="1"/>
  <c r="C93" i="174" s="1"/>
  <c r="C94" i="174" s="1"/>
  <c r="C95" i="174" s="1"/>
  <c r="C96" i="174" s="1"/>
  <c r="C97" i="174" s="1"/>
  <c r="C98" i="174" s="1"/>
  <c r="C99" i="174" s="1"/>
  <c r="C100" i="174" s="1"/>
  <c r="C101" i="174" s="1"/>
  <c r="C102" i="174" s="1"/>
  <c r="C103" i="174" s="1"/>
  <c r="C104" i="174" s="1"/>
  <c r="C105" i="174" s="1"/>
  <c r="C106" i="174" s="1"/>
  <c r="C107" i="174" s="1"/>
  <c r="C108" i="174" s="1"/>
  <c r="C109" i="174" s="1"/>
  <c r="C110" i="174" s="1"/>
  <c r="C111" i="174" s="1"/>
  <c r="C112" i="174" s="1"/>
  <c r="C113" i="174" s="1"/>
  <c r="C114" i="174" s="1"/>
  <c r="C82" i="156"/>
  <c r="C83" i="156" s="1"/>
  <c r="C84" i="156" s="1"/>
  <c r="C85" i="156" s="1"/>
  <c r="C86" i="156" s="1"/>
  <c r="C87" i="156" s="1"/>
  <c r="C88" i="156" s="1"/>
  <c r="C89" i="156" s="1"/>
  <c r="C90" i="156" s="1"/>
  <c r="C91" i="156" s="1"/>
  <c r="C92" i="156" s="1"/>
  <c r="C93" i="156" s="1"/>
  <c r="C94" i="156" s="1"/>
  <c r="C95" i="156" s="1"/>
  <c r="C96" i="156" s="1"/>
  <c r="C97" i="156" s="1"/>
  <c r="C98" i="156" s="1"/>
  <c r="C99" i="156" s="1"/>
  <c r="C100" i="156" s="1"/>
  <c r="C101" i="156" s="1"/>
  <c r="C102" i="156" s="1"/>
  <c r="C103" i="156" s="1"/>
  <c r="C104" i="156" s="1"/>
  <c r="C105" i="156" s="1"/>
  <c r="C106" i="156" s="1"/>
  <c r="C107" i="156" s="1"/>
  <c r="C108" i="156" s="1"/>
  <c r="C109" i="156" s="1"/>
  <c r="C110" i="156" s="1"/>
  <c r="C111" i="156" s="1"/>
  <c r="C112" i="156" s="1"/>
  <c r="C113" i="156" s="1"/>
  <c r="C114" i="156" s="1"/>
  <c r="T48" i="133"/>
  <c r="L48" i="133"/>
  <c r="I119" i="174"/>
  <c r="I119" i="156"/>
  <c r="I111" i="174"/>
  <c r="I108" i="174"/>
  <c r="I105" i="174"/>
  <c r="J105" i="174" s="1"/>
  <c r="I102" i="174"/>
  <c r="J102" i="174" s="1"/>
  <c r="I97" i="174"/>
  <c r="I94" i="174"/>
  <c r="J94" i="174" s="1"/>
  <c r="I88" i="174"/>
  <c r="J88" i="174" s="1"/>
  <c r="I83" i="174"/>
  <c r="J83" i="174" s="1"/>
  <c r="C81" i="174"/>
  <c r="I80" i="174"/>
  <c r="I114" i="174" s="1"/>
  <c r="O72" i="174"/>
  <c r="N72" i="174"/>
  <c r="I72" i="174"/>
  <c r="H72" i="174"/>
  <c r="W71" i="174"/>
  <c r="O70" i="174"/>
  <c r="N70" i="174"/>
  <c r="M70" i="174"/>
  <c r="M72" i="174" s="1"/>
  <c r="L70" i="174"/>
  <c r="L72" i="174" s="1"/>
  <c r="K70" i="174"/>
  <c r="K72" i="174" s="1"/>
  <c r="J70" i="174"/>
  <c r="J72" i="174" s="1"/>
  <c r="I70" i="174"/>
  <c r="H70" i="174"/>
  <c r="W70" i="174" s="1"/>
  <c r="W69" i="174"/>
  <c r="W68" i="174"/>
  <c r="W67" i="174"/>
  <c r="M58" i="174"/>
  <c r="L58" i="174"/>
  <c r="K58" i="174"/>
  <c r="J58" i="174"/>
  <c r="W57" i="174"/>
  <c r="O56" i="174"/>
  <c r="O58" i="174" s="1"/>
  <c r="N56" i="174"/>
  <c r="N58" i="174" s="1"/>
  <c r="M56" i="174"/>
  <c r="L56" i="174"/>
  <c r="K56" i="174"/>
  <c r="J56" i="174"/>
  <c r="I56" i="174"/>
  <c r="I58" i="174" s="1"/>
  <c r="H56" i="174"/>
  <c r="H58" i="174" s="1"/>
  <c r="W55" i="174"/>
  <c r="W54" i="174"/>
  <c r="W53" i="174"/>
  <c r="V44" i="174"/>
  <c r="U44" i="174"/>
  <c r="P44" i="174"/>
  <c r="O44" i="174"/>
  <c r="N44" i="174"/>
  <c r="M44" i="174"/>
  <c r="H44" i="174"/>
  <c r="W43" i="174"/>
  <c r="V42" i="174"/>
  <c r="U42" i="174"/>
  <c r="T42" i="174"/>
  <c r="T44" i="174" s="1"/>
  <c r="S42" i="174"/>
  <c r="S44" i="174" s="1"/>
  <c r="R42" i="174"/>
  <c r="R44" i="174" s="1"/>
  <c r="Q42" i="174"/>
  <c r="Q44" i="174" s="1"/>
  <c r="P42" i="174"/>
  <c r="O42" i="174"/>
  <c r="N42" i="174"/>
  <c r="M42" i="174"/>
  <c r="L42" i="174"/>
  <c r="L44" i="174" s="1"/>
  <c r="K42" i="174"/>
  <c r="K44" i="174" s="1"/>
  <c r="J42" i="174"/>
  <c r="J44" i="174" s="1"/>
  <c r="I42" i="174"/>
  <c r="I44" i="174" s="1"/>
  <c r="W44" i="174" s="1"/>
  <c r="H42" i="174"/>
  <c r="W42" i="174" s="1"/>
  <c r="W41" i="174"/>
  <c r="W40" i="174"/>
  <c r="W39" i="174"/>
  <c r="I30" i="174"/>
  <c r="H30" i="174"/>
  <c r="W29" i="174"/>
  <c r="N28" i="174"/>
  <c r="N30" i="174" s="1"/>
  <c r="M28" i="174"/>
  <c r="M30" i="174" s="1"/>
  <c r="L28" i="174"/>
  <c r="L30" i="174" s="1"/>
  <c r="K28" i="174"/>
  <c r="K30" i="174" s="1"/>
  <c r="J28" i="174"/>
  <c r="J30" i="174" s="1"/>
  <c r="I28" i="174"/>
  <c r="H28" i="174"/>
  <c r="W28" i="174" s="1"/>
  <c r="W27" i="174"/>
  <c r="W26" i="174"/>
  <c r="W25" i="174"/>
  <c r="Q17" i="174"/>
  <c r="O17" i="174"/>
  <c r="I17" i="174"/>
  <c r="W16" i="174"/>
  <c r="T15" i="174"/>
  <c r="T17" i="174" s="1"/>
  <c r="S15" i="174"/>
  <c r="S17" i="174" s="1"/>
  <c r="R15" i="174"/>
  <c r="R17" i="174" s="1"/>
  <c r="Q15" i="174"/>
  <c r="P15" i="174"/>
  <c r="P17" i="174" s="1"/>
  <c r="O15" i="174"/>
  <c r="N15" i="174"/>
  <c r="N17" i="174" s="1"/>
  <c r="M15" i="174"/>
  <c r="M17" i="174" s="1"/>
  <c r="L15" i="174"/>
  <c r="L17" i="174" s="1"/>
  <c r="K15" i="174"/>
  <c r="K17" i="174" s="1"/>
  <c r="J15" i="174"/>
  <c r="J17" i="174" s="1"/>
  <c r="I15" i="174"/>
  <c r="H15" i="174"/>
  <c r="H17" i="174" s="1"/>
  <c r="W14" i="174"/>
  <c r="W13" i="174"/>
  <c r="C13" i="174"/>
  <c r="C14" i="174" s="1"/>
  <c r="C15" i="174" s="1"/>
  <c r="C16" i="174" s="1"/>
  <c r="C17" i="174" s="1"/>
  <c r="C25" i="174" s="1"/>
  <c r="C26" i="174" s="1"/>
  <c r="C27" i="174" s="1"/>
  <c r="C28" i="174" s="1"/>
  <c r="C29" i="174" s="1"/>
  <c r="C30" i="174" s="1"/>
  <c r="C39" i="174" s="1"/>
  <c r="C40" i="174" s="1"/>
  <c r="C41" i="174" s="1"/>
  <c r="C42" i="174" s="1"/>
  <c r="C43" i="174" s="1"/>
  <c r="C44" i="174" s="1"/>
  <c r="C53" i="174" s="1"/>
  <c r="C54" i="174" s="1"/>
  <c r="C55" i="174" s="1"/>
  <c r="C56" i="174" s="1"/>
  <c r="C57" i="174" s="1"/>
  <c r="C58" i="174" s="1"/>
  <c r="C67" i="174" s="1"/>
  <c r="C68" i="174" s="1"/>
  <c r="C69" i="174" s="1"/>
  <c r="C70" i="174" s="1"/>
  <c r="C71" i="174" s="1"/>
  <c r="C72" i="174" s="1"/>
  <c r="W12" i="174"/>
  <c r="C4" i="174"/>
  <c r="W71" i="156"/>
  <c r="O70" i="156"/>
  <c r="O72" i="156" s="1"/>
  <c r="N70" i="156"/>
  <c r="N72" i="156" s="1"/>
  <c r="M70" i="156"/>
  <c r="M72" i="156" s="1"/>
  <c r="L70" i="156"/>
  <c r="L72" i="156" s="1"/>
  <c r="K70" i="156"/>
  <c r="K72" i="156" s="1"/>
  <c r="J70" i="156"/>
  <c r="J72" i="156" s="1"/>
  <c r="I70" i="156"/>
  <c r="I72" i="156" s="1"/>
  <c r="H70" i="156"/>
  <c r="H72" i="156" s="1"/>
  <c r="W69" i="156"/>
  <c r="W68" i="156"/>
  <c r="W67" i="156"/>
  <c r="W58" i="174" l="1"/>
  <c r="W30" i="174"/>
  <c r="W72" i="174"/>
  <c r="W17" i="174"/>
  <c r="J104" i="174"/>
  <c r="J86" i="174"/>
  <c r="J114" i="174"/>
  <c r="J107" i="174"/>
  <c r="J100" i="174"/>
  <c r="J93" i="174"/>
  <c r="J89" i="174"/>
  <c r="J82" i="174"/>
  <c r="J110" i="174"/>
  <c r="J103" i="174"/>
  <c r="J96" i="174"/>
  <c r="J85" i="174"/>
  <c r="J111" i="174"/>
  <c r="J113" i="174"/>
  <c r="J106" i="174"/>
  <c r="J99" i="174"/>
  <c r="J92" i="174"/>
  <c r="J81" i="174"/>
  <c r="J109" i="174"/>
  <c r="J95" i="174"/>
  <c r="J84" i="174"/>
  <c r="J87" i="174"/>
  <c r="J90" i="174"/>
  <c r="J112" i="174"/>
  <c r="J98" i="174"/>
  <c r="J91" i="174"/>
  <c r="J101" i="174"/>
  <c r="J97" i="174"/>
  <c r="J108" i="174"/>
  <c r="W56" i="174"/>
  <c r="J80" i="174"/>
  <c r="W15" i="174"/>
  <c r="W72" i="156"/>
  <c r="W70" i="156"/>
  <c r="I44" i="176" l="1"/>
  <c r="J44" i="176"/>
  <c r="K44" i="176"/>
  <c r="L44" i="176"/>
  <c r="H44" i="176"/>
  <c r="C41" i="176"/>
  <c r="J14" i="112"/>
  <c r="I14" i="112"/>
  <c r="J13" i="112"/>
  <c r="L13" i="112"/>
  <c r="K13" i="112"/>
  <c r="I13" i="112"/>
  <c r="O14" i="112"/>
  <c r="H14" i="112"/>
  <c r="L38" i="176"/>
  <c r="K38" i="176"/>
  <c r="J38" i="176"/>
  <c r="I38" i="176"/>
  <c r="H38" i="176"/>
  <c r="L25" i="176"/>
  <c r="K25" i="176"/>
  <c r="J25" i="176"/>
  <c r="I25" i="176"/>
  <c r="H25" i="176"/>
  <c r="L14" i="176"/>
  <c r="K14" i="176"/>
  <c r="J14" i="176"/>
  <c r="I14" i="176"/>
  <c r="H14" i="176"/>
  <c r="C13" i="176"/>
  <c r="C14" i="176" s="1"/>
  <c r="C17" i="176" s="1"/>
  <c r="C18" i="176" s="1"/>
  <c r="C19" i="176" s="1"/>
  <c r="C20" i="176" s="1"/>
  <c r="C21" i="176" s="1"/>
  <c r="C22" i="176" s="1"/>
  <c r="C23" i="176" s="1"/>
  <c r="C24" i="176" s="1"/>
  <c r="C25" i="176" s="1"/>
  <c r="C28" i="176" s="1"/>
  <c r="C29" i="176" s="1"/>
  <c r="C30" i="176" s="1"/>
  <c r="C31" i="176" s="1"/>
  <c r="C32" i="176" s="1"/>
  <c r="C33" i="176" s="1"/>
  <c r="C34" i="176" s="1"/>
  <c r="C35" i="176" s="1"/>
  <c r="C36" i="176" s="1"/>
  <c r="C37" i="176" s="1"/>
  <c r="C38" i="176" s="1"/>
  <c r="L6" i="176"/>
  <c r="K6" i="176"/>
  <c r="J6" i="176"/>
  <c r="I6" i="176"/>
  <c r="H6" i="176"/>
  <c r="P41" i="135" l="1"/>
  <c r="Q41" i="135"/>
  <c r="R41" i="135"/>
  <c r="S41" i="135"/>
  <c r="O41" i="135"/>
  <c r="I41" i="135"/>
  <c r="J41" i="135"/>
  <c r="K41" i="135"/>
  <c r="L41" i="135"/>
  <c r="M41" i="135"/>
  <c r="H41" i="135"/>
  <c r="C38" i="135"/>
  <c r="C39" i="135"/>
  <c r="C40" i="135" s="1"/>
  <c r="C41" i="135" s="1"/>
  <c r="C37" i="135"/>
  <c r="P63" i="132"/>
  <c r="Q63" i="132"/>
  <c r="R63" i="132"/>
  <c r="S63" i="132"/>
  <c r="I63" i="132"/>
  <c r="J63" i="132"/>
  <c r="K63" i="132"/>
  <c r="L63" i="132"/>
  <c r="M63" i="132"/>
  <c r="H63" i="132"/>
  <c r="P58" i="124"/>
  <c r="Q58" i="124"/>
  <c r="R58" i="124"/>
  <c r="S58" i="124"/>
  <c r="O58" i="124"/>
  <c r="I58" i="124"/>
  <c r="J58" i="124"/>
  <c r="K58" i="124"/>
  <c r="L58" i="124"/>
  <c r="M58" i="124"/>
  <c r="H58" i="124"/>
  <c r="P57" i="124"/>
  <c r="Q57" i="124"/>
  <c r="R57" i="124"/>
  <c r="S57" i="124"/>
  <c r="O57" i="124"/>
  <c r="I57" i="124"/>
  <c r="J57" i="124"/>
  <c r="K57" i="124"/>
  <c r="L57" i="124"/>
  <c r="M57" i="124"/>
  <c r="H57" i="124"/>
  <c r="P57" i="164"/>
  <c r="Q57" i="164"/>
  <c r="R57" i="164"/>
  <c r="S57" i="164"/>
  <c r="O57" i="164"/>
  <c r="I57" i="164"/>
  <c r="J57" i="164"/>
  <c r="K57" i="164"/>
  <c r="L57" i="164"/>
  <c r="M57" i="164"/>
  <c r="H57" i="164"/>
  <c r="P56" i="163"/>
  <c r="Q56" i="163"/>
  <c r="R56" i="163"/>
  <c r="S56" i="163"/>
  <c r="I56" i="163"/>
  <c r="J56" i="163"/>
  <c r="K56" i="163"/>
  <c r="L56" i="163"/>
  <c r="M56" i="163"/>
  <c r="P53" i="163"/>
  <c r="Q53" i="163"/>
  <c r="R53" i="163"/>
  <c r="S53" i="163"/>
  <c r="I53" i="163"/>
  <c r="J53" i="163"/>
  <c r="K53" i="163"/>
  <c r="L53" i="163"/>
  <c r="M53" i="163"/>
  <c r="P50" i="163"/>
  <c r="Q50" i="163"/>
  <c r="R50" i="163"/>
  <c r="S50" i="163"/>
  <c r="P27" i="163"/>
  <c r="Q27" i="163"/>
  <c r="R27" i="163"/>
  <c r="S27" i="163"/>
  <c r="O27" i="163"/>
  <c r="I27" i="163"/>
  <c r="J27" i="163"/>
  <c r="K27" i="163"/>
  <c r="L27" i="163"/>
  <c r="M27" i="163"/>
  <c r="H27" i="163"/>
  <c r="C30" i="163"/>
  <c r="C27" i="163"/>
  <c r="H16" i="163"/>
  <c r="P65" i="162"/>
  <c r="Q65" i="162"/>
  <c r="R65" i="162"/>
  <c r="S65" i="162"/>
  <c r="I65" i="162"/>
  <c r="J65" i="162"/>
  <c r="K65" i="162"/>
  <c r="L65" i="162"/>
  <c r="M65" i="162"/>
  <c r="P62" i="162"/>
  <c r="Q62" i="162"/>
  <c r="R62" i="162"/>
  <c r="S62" i="162"/>
  <c r="O62" i="162"/>
  <c r="H62" i="162"/>
  <c r="I56" i="162"/>
  <c r="J56" i="162"/>
  <c r="K56" i="162"/>
  <c r="L56" i="162"/>
  <c r="M56" i="162"/>
  <c r="I54" i="162"/>
  <c r="J54" i="162"/>
  <c r="K54" i="162"/>
  <c r="L54" i="162"/>
  <c r="M54" i="162"/>
  <c r="P49" i="162"/>
  <c r="Q49" i="162"/>
  <c r="R49" i="162"/>
  <c r="S49" i="162"/>
  <c r="O49" i="162"/>
  <c r="I49" i="162"/>
  <c r="J49" i="162"/>
  <c r="K49" i="162"/>
  <c r="L49" i="162"/>
  <c r="M49" i="162"/>
  <c r="H49" i="162"/>
  <c r="P35" i="162"/>
  <c r="Q35" i="162"/>
  <c r="R35" i="162"/>
  <c r="S35" i="162"/>
  <c r="I35" i="162"/>
  <c r="J35" i="162"/>
  <c r="K35" i="162"/>
  <c r="L35" i="162"/>
  <c r="M35" i="162"/>
  <c r="P33" i="162"/>
  <c r="Q33" i="162"/>
  <c r="R33" i="162"/>
  <c r="S33" i="162"/>
  <c r="P22" i="162"/>
  <c r="Q22" i="162"/>
  <c r="R22" i="162"/>
  <c r="S22" i="162"/>
  <c r="O22" i="162"/>
  <c r="H22" i="162"/>
  <c r="Q34" i="161"/>
  <c r="R34" i="161"/>
  <c r="S34" i="161"/>
  <c r="T34" i="161"/>
  <c r="P34" i="161"/>
  <c r="J34" i="161"/>
  <c r="K34" i="161"/>
  <c r="L34" i="161"/>
  <c r="M34" i="161"/>
  <c r="N34" i="161"/>
  <c r="I34" i="161"/>
  <c r="T41" i="133"/>
  <c r="S41" i="133"/>
  <c r="R41" i="133"/>
  <c r="Q41" i="133"/>
  <c r="P41" i="133"/>
  <c r="N41" i="133"/>
  <c r="N42" i="133" s="1"/>
  <c r="M41" i="133"/>
  <c r="M42" i="133" s="1"/>
  <c r="L41" i="133"/>
  <c r="L42" i="133" s="1"/>
  <c r="K41" i="133"/>
  <c r="K42" i="133" s="1"/>
  <c r="J41" i="133"/>
  <c r="J42" i="133" s="1"/>
  <c r="I41" i="133"/>
  <c r="I42" i="133" s="1"/>
  <c r="T40" i="133"/>
  <c r="S40" i="133"/>
  <c r="R40" i="133"/>
  <c r="Q40" i="133"/>
  <c r="P40" i="133"/>
  <c r="N40" i="133"/>
  <c r="M40" i="133"/>
  <c r="L40" i="133"/>
  <c r="K40" i="133"/>
  <c r="J40" i="133"/>
  <c r="I40" i="133"/>
  <c r="T39" i="133"/>
  <c r="S39" i="133"/>
  <c r="R39" i="133"/>
  <c r="Q39" i="133"/>
  <c r="P39" i="133"/>
  <c r="N39" i="133"/>
  <c r="M39" i="133"/>
  <c r="L39" i="133"/>
  <c r="K39" i="133"/>
  <c r="J39" i="133"/>
  <c r="I39" i="133"/>
  <c r="T38" i="133"/>
  <c r="S38" i="133"/>
  <c r="R38" i="133"/>
  <c r="Q38" i="133"/>
  <c r="P38" i="133"/>
  <c r="N38" i="133"/>
  <c r="M38" i="133"/>
  <c r="L38" i="133"/>
  <c r="K38" i="133"/>
  <c r="J38" i="133"/>
  <c r="T37" i="133"/>
  <c r="S37" i="133"/>
  <c r="R37" i="133"/>
  <c r="Q37" i="133"/>
  <c r="P37" i="133"/>
  <c r="N37" i="133"/>
  <c r="M37" i="133"/>
  <c r="L37" i="133"/>
  <c r="K37" i="133"/>
  <c r="J37" i="133"/>
  <c r="I38" i="133"/>
  <c r="I37" i="133"/>
  <c r="T36" i="133"/>
  <c r="S36" i="133"/>
  <c r="R36" i="133"/>
  <c r="Q36" i="133"/>
  <c r="P36" i="133"/>
  <c r="N36" i="133"/>
  <c r="M36" i="133"/>
  <c r="L36" i="133"/>
  <c r="K36" i="133"/>
  <c r="J36" i="133"/>
  <c r="I36" i="133"/>
  <c r="Q35" i="133"/>
  <c r="R35" i="133"/>
  <c r="S35" i="133"/>
  <c r="T35" i="133"/>
  <c r="P35" i="133"/>
  <c r="N35" i="133"/>
  <c r="M35" i="133"/>
  <c r="J35" i="133"/>
  <c r="K35" i="133"/>
  <c r="L35" i="133"/>
  <c r="I35" i="133"/>
  <c r="Q34" i="133"/>
  <c r="R34" i="133"/>
  <c r="S34" i="133"/>
  <c r="T34" i="133"/>
  <c r="P34" i="133"/>
  <c r="N34" i="133"/>
  <c r="M34" i="133"/>
  <c r="J34" i="133"/>
  <c r="K34" i="133"/>
  <c r="L34" i="133"/>
  <c r="I34" i="133"/>
  <c r="Q33" i="133"/>
  <c r="R33" i="133"/>
  <c r="S33" i="133"/>
  <c r="T33" i="133"/>
  <c r="P33" i="133"/>
  <c r="N33" i="133"/>
  <c r="M33" i="133"/>
  <c r="J33" i="133"/>
  <c r="K33" i="133"/>
  <c r="L33" i="133"/>
  <c r="I33" i="133"/>
  <c r="Q15" i="133"/>
  <c r="R15" i="133"/>
  <c r="S15" i="133"/>
  <c r="T15" i="133"/>
  <c r="P15" i="133"/>
  <c r="P62" i="135"/>
  <c r="Q62" i="135"/>
  <c r="R62" i="135"/>
  <c r="S62" i="135"/>
  <c r="O62" i="135"/>
  <c r="I62" i="135"/>
  <c r="J62" i="135"/>
  <c r="K62" i="135"/>
  <c r="L62" i="135"/>
  <c r="M62" i="135"/>
  <c r="H62" i="135"/>
  <c r="C53" i="157"/>
  <c r="C13" i="152"/>
  <c r="C14" i="152" s="1"/>
  <c r="C15" i="152" s="1"/>
  <c r="H15" i="152"/>
  <c r="I15" i="152"/>
  <c r="J15" i="152"/>
  <c r="K15" i="152"/>
  <c r="L15" i="152"/>
  <c r="M15" i="152"/>
  <c r="O15" i="152"/>
  <c r="P15" i="152"/>
  <c r="Q15" i="152"/>
  <c r="R15" i="152"/>
  <c r="S15" i="152"/>
  <c r="C35" i="148"/>
  <c r="C35" i="147"/>
  <c r="C57" i="132"/>
  <c r="C51" i="124"/>
  <c r="C56" i="164"/>
  <c r="C53" i="164"/>
  <c r="P53" i="164"/>
  <c r="Q53" i="164"/>
  <c r="R53" i="164"/>
  <c r="S53" i="164"/>
  <c r="O53" i="164"/>
  <c r="I53" i="164"/>
  <c r="J53" i="164"/>
  <c r="K53" i="164"/>
  <c r="L53" i="164"/>
  <c r="M53" i="164"/>
  <c r="H53" i="164"/>
  <c r="C68" i="162"/>
  <c r="C65" i="162"/>
  <c r="K62" i="162"/>
  <c r="C13" i="175"/>
  <c r="C14" i="175" s="1"/>
  <c r="C15" i="175" s="1"/>
  <c r="C16" i="175" s="1"/>
  <c r="C17" i="175" s="1"/>
  <c r="C18" i="175" s="1"/>
  <c r="C19" i="175" s="1"/>
  <c r="C20" i="175" s="1"/>
  <c r="C21" i="175" s="1"/>
  <c r="C4" i="175"/>
  <c r="K27" i="161" l="1"/>
  <c r="L27" i="161"/>
  <c r="J27" i="161"/>
  <c r="J26" i="161"/>
  <c r="K26" i="161"/>
  <c r="L26" i="161"/>
  <c r="I26" i="161"/>
  <c r="C94" i="140"/>
  <c r="C81" i="140"/>
  <c r="C82" i="140" s="1"/>
  <c r="C83" i="140" s="1"/>
  <c r="C84" i="140" s="1"/>
  <c r="C85" i="140" s="1"/>
  <c r="C86" i="140" s="1"/>
  <c r="C87" i="140" s="1"/>
  <c r="C88" i="140" s="1"/>
  <c r="C89" i="140" s="1"/>
  <c r="C90" i="140" s="1"/>
  <c r="C91" i="140" s="1"/>
  <c r="I16" i="169"/>
  <c r="J16" i="169"/>
  <c r="K16" i="169"/>
  <c r="L16" i="169"/>
  <c r="I17" i="169"/>
  <c r="J17" i="169"/>
  <c r="K17" i="169"/>
  <c r="L17" i="169"/>
  <c r="H17" i="169"/>
  <c r="H16" i="169"/>
  <c r="K55" i="173"/>
  <c r="L52" i="173"/>
  <c r="K52" i="173"/>
  <c r="J52" i="173"/>
  <c r="I52" i="173"/>
  <c r="H52" i="173"/>
  <c r="L44" i="173"/>
  <c r="K44" i="173"/>
  <c r="J44" i="173"/>
  <c r="I44" i="173"/>
  <c r="H44" i="173"/>
  <c r="L39" i="173"/>
  <c r="L55" i="173" s="1"/>
  <c r="K39" i="173"/>
  <c r="J39" i="173"/>
  <c r="J55" i="173" s="1"/>
  <c r="I39" i="173"/>
  <c r="I55" i="173" s="1"/>
  <c r="H39" i="173"/>
  <c r="H55" i="173" s="1"/>
  <c r="I32" i="173"/>
  <c r="L29" i="173"/>
  <c r="K29" i="173"/>
  <c r="J29" i="173"/>
  <c r="I29" i="173"/>
  <c r="H29" i="173"/>
  <c r="L21" i="173"/>
  <c r="K21" i="173"/>
  <c r="J21" i="173"/>
  <c r="I21" i="173"/>
  <c r="H21" i="173"/>
  <c r="L16" i="173"/>
  <c r="L32" i="173" s="1"/>
  <c r="L58" i="173" s="1"/>
  <c r="K16" i="173"/>
  <c r="K32" i="173" s="1"/>
  <c r="K58" i="173" s="1"/>
  <c r="J16" i="173"/>
  <c r="J32" i="173" s="1"/>
  <c r="J58" i="173" s="1"/>
  <c r="I16" i="173"/>
  <c r="H16" i="173"/>
  <c r="H32" i="173" s="1"/>
  <c r="H58" i="173" s="1"/>
  <c r="C13" i="173"/>
  <c r="C14" i="173" s="1"/>
  <c r="C15" i="173" s="1"/>
  <c r="C16" i="173" s="1"/>
  <c r="C19" i="173" s="1"/>
  <c r="C20" i="173" s="1"/>
  <c r="C21" i="173" s="1"/>
  <c r="C24" i="173" s="1"/>
  <c r="C25" i="173" s="1"/>
  <c r="C26" i="173" s="1"/>
  <c r="C27" i="173" s="1"/>
  <c r="C28" i="173" s="1"/>
  <c r="C29" i="173" s="1"/>
  <c r="C32" i="173" s="1"/>
  <c r="C35" i="173" s="1"/>
  <c r="C36" i="173" s="1"/>
  <c r="C37" i="173" s="1"/>
  <c r="C38" i="173" s="1"/>
  <c r="C39" i="173" s="1"/>
  <c r="C42" i="173" s="1"/>
  <c r="C43" i="173" s="1"/>
  <c r="C44" i="173" s="1"/>
  <c r="C47" i="173" s="1"/>
  <c r="C48" i="173" s="1"/>
  <c r="C49" i="173" s="1"/>
  <c r="C50" i="173" s="1"/>
  <c r="C51" i="173" s="1"/>
  <c r="C52" i="173" s="1"/>
  <c r="C55" i="173" s="1"/>
  <c r="C58" i="173" s="1"/>
  <c r="C4" i="173"/>
  <c r="K55" i="172"/>
  <c r="L52" i="172"/>
  <c r="K52" i="172"/>
  <c r="J52" i="172"/>
  <c r="I52" i="172"/>
  <c r="H52" i="172"/>
  <c r="L44" i="172"/>
  <c r="K44" i="172"/>
  <c r="J44" i="172"/>
  <c r="I44" i="172"/>
  <c r="H44" i="172"/>
  <c r="L39" i="172"/>
  <c r="L55" i="172" s="1"/>
  <c r="K39" i="172"/>
  <c r="J39" i="172"/>
  <c r="J55" i="172" s="1"/>
  <c r="I39" i="172"/>
  <c r="I55" i="172" s="1"/>
  <c r="H39" i="172"/>
  <c r="H55" i="172" s="1"/>
  <c r="I32" i="172"/>
  <c r="L29" i="172"/>
  <c r="K29" i="172"/>
  <c r="J29" i="172"/>
  <c r="I29" i="172"/>
  <c r="H29" i="172"/>
  <c r="L21" i="172"/>
  <c r="K21" i="172"/>
  <c r="J21" i="172"/>
  <c r="I21" i="172"/>
  <c r="H21" i="172"/>
  <c r="L16" i="172"/>
  <c r="L32" i="172" s="1"/>
  <c r="L58" i="172" s="1"/>
  <c r="K16" i="172"/>
  <c r="K32" i="172" s="1"/>
  <c r="K58" i="172" s="1"/>
  <c r="J16" i="172"/>
  <c r="J32" i="172" s="1"/>
  <c r="J58" i="172" s="1"/>
  <c r="I16" i="172"/>
  <c r="H16" i="172"/>
  <c r="H32" i="172" s="1"/>
  <c r="H58" i="172" s="1"/>
  <c r="C13" i="172"/>
  <c r="C14" i="172" s="1"/>
  <c r="C15" i="172" s="1"/>
  <c r="C16" i="172" s="1"/>
  <c r="C19" i="172" s="1"/>
  <c r="C20" i="172" s="1"/>
  <c r="C21" i="172" s="1"/>
  <c r="C24" i="172" s="1"/>
  <c r="C25" i="172" s="1"/>
  <c r="C26" i="172" s="1"/>
  <c r="C27" i="172" s="1"/>
  <c r="C28" i="172" s="1"/>
  <c r="C29" i="172" s="1"/>
  <c r="C32" i="172" s="1"/>
  <c r="C35" i="172" s="1"/>
  <c r="C36" i="172" s="1"/>
  <c r="C37" i="172" s="1"/>
  <c r="C38" i="172" s="1"/>
  <c r="C39" i="172" s="1"/>
  <c r="C42" i="172" s="1"/>
  <c r="C43" i="172" s="1"/>
  <c r="C44" i="172" s="1"/>
  <c r="C47" i="172" s="1"/>
  <c r="C48" i="172" s="1"/>
  <c r="C49" i="172" s="1"/>
  <c r="C50" i="172" s="1"/>
  <c r="C51" i="172" s="1"/>
  <c r="C52" i="172" s="1"/>
  <c r="C55" i="172" s="1"/>
  <c r="C58" i="172" s="1"/>
  <c r="C4" i="172"/>
  <c r="I13" i="169"/>
  <c r="J13" i="169"/>
  <c r="K13" i="169"/>
  <c r="L13" i="169"/>
  <c r="I14" i="169"/>
  <c r="J14" i="169"/>
  <c r="K14" i="169"/>
  <c r="L14" i="169"/>
  <c r="I15" i="169"/>
  <c r="J15" i="169"/>
  <c r="K15" i="169"/>
  <c r="L15" i="169"/>
  <c r="H15" i="169"/>
  <c r="H14" i="169"/>
  <c r="H13" i="169"/>
  <c r="K55" i="171"/>
  <c r="L52" i="171"/>
  <c r="K52" i="171"/>
  <c r="J52" i="171"/>
  <c r="I52" i="171"/>
  <c r="H52" i="171"/>
  <c r="L44" i="171"/>
  <c r="K44" i="171"/>
  <c r="J44" i="171"/>
  <c r="I44" i="171"/>
  <c r="H44" i="171"/>
  <c r="L39" i="171"/>
  <c r="L55" i="171" s="1"/>
  <c r="K39" i="171"/>
  <c r="J39" i="171"/>
  <c r="J55" i="171" s="1"/>
  <c r="I39" i="171"/>
  <c r="I55" i="171" s="1"/>
  <c r="H39" i="171"/>
  <c r="H55" i="171" s="1"/>
  <c r="L29" i="171"/>
  <c r="K29" i="171"/>
  <c r="J29" i="171"/>
  <c r="I29" i="171"/>
  <c r="H29" i="171"/>
  <c r="L21" i="171"/>
  <c r="K21" i="171"/>
  <c r="J21" i="171"/>
  <c r="I21" i="171"/>
  <c r="H21" i="171"/>
  <c r="L16" i="171"/>
  <c r="L32" i="171" s="1"/>
  <c r="L58" i="171" s="1"/>
  <c r="K16" i="171"/>
  <c r="K32" i="171" s="1"/>
  <c r="K58" i="171" s="1"/>
  <c r="J16" i="171"/>
  <c r="J32" i="171" s="1"/>
  <c r="J58" i="171" s="1"/>
  <c r="I16" i="171"/>
  <c r="I32" i="171" s="1"/>
  <c r="I58" i="171" s="1"/>
  <c r="H16" i="171"/>
  <c r="H32" i="171" s="1"/>
  <c r="C13" i="171"/>
  <c r="C14" i="171" s="1"/>
  <c r="C15" i="171" s="1"/>
  <c r="C16" i="171" s="1"/>
  <c r="C19" i="171" s="1"/>
  <c r="C20" i="171" s="1"/>
  <c r="C21" i="171" s="1"/>
  <c r="C24" i="171" s="1"/>
  <c r="C25" i="171" s="1"/>
  <c r="C26" i="171" s="1"/>
  <c r="C27" i="171" s="1"/>
  <c r="C28" i="171" s="1"/>
  <c r="C29" i="171" s="1"/>
  <c r="C32" i="171" s="1"/>
  <c r="C35" i="171" s="1"/>
  <c r="C36" i="171" s="1"/>
  <c r="C37" i="171" s="1"/>
  <c r="C38" i="171" s="1"/>
  <c r="C39" i="171" s="1"/>
  <c r="C42" i="171" s="1"/>
  <c r="C43" i="171" s="1"/>
  <c r="C44" i="171" s="1"/>
  <c r="C47" i="171" s="1"/>
  <c r="C48" i="171" s="1"/>
  <c r="C49" i="171" s="1"/>
  <c r="C50" i="171" s="1"/>
  <c r="C51" i="171" s="1"/>
  <c r="C52" i="171" s="1"/>
  <c r="C55" i="171" s="1"/>
  <c r="C58" i="171" s="1"/>
  <c r="C4" i="171"/>
  <c r="K55" i="170"/>
  <c r="L52" i="170"/>
  <c r="K52" i="170"/>
  <c r="J52" i="170"/>
  <c r="I52" i="170"/>
  <c r="H52" i="170"/>
  <c r="L44" i="170"/>
  <c r="K44" i="170"/>
  <c r="J44" i="170"/>
  <c r="I44" i="170"/>
  <c r="H44" i="170"/>
  <c r="L39" i="170"/>
  <c r="L55" i="170" s="1"/>
  <c r="K39" i="170"/>
  <c r="J39" i="170"/>
  <c r="J55" i="170" s="1"/>
  <c r="I39" i="170"/>
  <c r="I55" i="170" s="1"/>
  <c r="H39" i="170"/>
  <c r="H55" i="170" s="1"/>
  <c r="L29" i="170"/>
  <c r="K29" i="170"/>
  <c r="J29" i="170"/>
  <c r="I29" i="170"/>
  <c r="H29" i="170"/>
  <c r="L21" i="170"/>
  <c r="K21" i="170"/>
  <c r="J21" i="170"/>
  <c r="I21" i="170"/>
  <c r="H21" i="170"/>
  <c r="L16" i="170"/>
  <c r="L32" i="170" s="1"/>
  <c r="L58" i="170" s="1"/>
  <c r="K16" i="170"/>
  <c r="K32" i="170" s="1"/>
  <c r="K58" i="170" s="1"/>
  <c r="J16" i="170"/>
  <c r="J32" i="170" s="1"/>
  <c r="J58" i="170" s="1"/>
  <c r="I16" i="170"/>
  <c r="I32" i="170" s="1"/>
  <c r="H16" i="170"/>
  <c r="H32" i="170" s="1"/>
  <c r="C13" i="170"/>
  <c r="C14" i="170" s="1"/>
  <c r="C15" i="170" s="1"/>
  <c r="C16" i="170" s="1"/>
  <c r="C19" i="170" s="1"/>
  <c r="C20" i="170" s="1"/>
  <c r="C21" i="170" s="1"/>
  <c r="C24" i="170" s="1"/>
  <c r="C25" i="170" s="1"/>
  <c r="C26" i="170" s="1"/>
  <c r="C27" i="170" s="1"/>
  <c r="C28" i="170" s="1"/>
  <c r="C29" i="170" s="1"/>
  <c r="C32" i="170" s="1"/>
  <c r="C35" i="170" s="1"/>
  <c r="C36" i="170" s="1"/>
  <c r="C37" i="170" s="1"/>
  <c r="C38" i="170" s="1"/>
  <c r="C39" i="170" s="1"/>
  <c r="C42" i="170" s="1"/>
  <c r="C43" i="170" s="1"/>
  <c r="C44" i="170" s="1"/>
  <c r="C47" i="170" s="1"/>
  <c r="C48" i="170" s="1"/>
  <c r="C49" i="170" s="1"/>
  <c r="C50" i="170" s="1"/>
  <c r="C51" i="170" s="1"/>
  <c r="C52" i="170" s="1"/>
  <c r="C55" i="170" s="1"/>
  <c r="C58" i="170" s="1"/>
  <c r="C4" i="170"/>
  <c r="I58" i="168"/>
  <c r="J58" i="168"/>
  <c r="K58" i="168"/>
  <c r="L58" i="168"/>
  <c r="H58" i="168"/>
  <c r="C58" i="168"/>
  <c r="L52" i="168"/>
  <c r="K52" i="168"/>
  <c r="J52" i="168"/>
  <c r="I52" i="168"/>
  <c r="H52" i="168"/>
  <c r="L44" i="168"/>
  <c r="K44" i="168"/>
  <c r="J44" i="168"/>
  <c r="I44" i="168"/>
  <c r="H44" i="168"/>
  <c r="L39" i="168"/>
  <c r="K39" i="168"/>
  <c r="J39" i="168"/>
  <c r="I39" i="168"/>
  <c r="H39" i="168"/>
  <c r="H55" i="168" s="1"/>
  <c r="I32" i="168"/>
  <c r="L29" i="168"/>
  <c r="K29" i="168"/>
  <c r="J29" i="168"/>
  <c r="I29" i="168"/>
  <c r="H29" i="168"/>
  <c r="L21" i="168"/>
  <c r="K21" i="168"/>
  <c r="J21" i="168"/>
  <c r="I21" i="168"/>
  <c r="H21" i="168"/>
  <c r="L16" i="168"/>
  <c r="K16" i="168"/>
  <c r="J16" i="168"/>
  <c r="J32" i="168" s="1"/>
  <c r="I16" i="168"/>
  <c r="H16" i="168"/>
  <c r="H32" i="168" s="1"/>
  <c r="C13" i="168"/>
  <c r="C14" i="168" s="1"/>
  <c r="C15" i="168" s="1"/>
  <c r="C16" i="168" s="1"/>
  <c r="C19" i="168" s="1"/>
  <c r="C20" i="168" s="1"/>
  <c r="C21" i="168" s="1"/>
  <c r="C24" i="168" s="1"/>
  <c r="C25" i="168" s="1"/>
  <c r="C26" i="168" s="1"/>
  <c r="C27" i="168" s="1"/>
  <c r="C28" i="168" s="1"/>
  <c r="C29" i="168" s="1"/>
  <c r="C32" i="168" s="1"/>
  <c r="C35" i="168" s="1"/>
  <c r="C36" i="168" s="1"/>
  <c r="C37" i="168" s="1"/>
  <c r="C38" i="168" s="1"/>
  <c r="C39" i="168" s="1"/>
  <c r="C42" i="168" s="1"/>
  <c r="C43" i="168" s="1"/>
  <c r="C44" i="168" s="1"/>
  <c r="C47" i="168" s="1"/>
  <c r="C48" i="168" s="1"/>
  <c r="C49" i="168" s="1"/>
  <c r="C50" i="168" s="1"/>
  <c r="C51" i="168" s="1"/>
  <c r="C52" i="168" s="1"/>
  <c r="C55" i="168" s="1"/>
  <c r="C4" i="168"/>
  <c r="C95" i="140" l="1"/>
  <c r="C96" i="140" s="1"/>
  <c r="C97" i="140" s="1"/>
  <c r="C98" i="140" s="1"/>
  <c r="C99" i="140" s="1"/>
  <c r="C100" i="140" s="1"/>
  <c r="C101" i="140" s="1"/>
  <c r="C104" i="140" s="1"/>
  <c r="C105" i="140" s="1"/>
  <c r="C106" i="140" s="1"/>
  <c r="C107" i="140" s="1"/>
  <c r="C108" i="140" s="1"/>
  <c r="C109" i="140" s="1"/>
  <c r="C110" i="140" s="1"/>
  <c r="C111" i="140" s="1"/>
  <c r="C112" i="140" s="1"/>
  <c r="L23" i="169"/>
  <c r="J23" i="169"/>
  <c r="I23" i="169"/>
  <c r="K23" i="169"/>
  <c r="I58" i="173"/>
  <c r="I58" i="172"/>
  <c r="H23" i="169"/>
  <c r="H58" i="171"/>
  <c r="I58" i="170"/>
  <c r="H58" i="170"/>
  <c r="K55" i="168"/>
  <c r="K32" i="168"/>
  <c r="L32" i="168"/>
  <c r="L55" i="168"/>
  <c r="I55" i="168"/>
  <c r="J55" i="168"/>
  <c r="C13" i="169" l="1"/>
  <c r="C14" i="169" s="1"/>
  <c r="C15" i="169" s="1"/>
  <c r="C16" i="169" s="1"/>
  <c r="C17" i="169" s="1"/>
  <c r="C18" i="169" s="1"/>
  <c r="C19" i="169" s="1"/>
  <c r="C20" i="169" s="1"/>
  <c r="C21" i="169" s="1"/>
  <c r="C22" i="169" s="1"/>
  <c r="C23" i="169" s="1"/>
  <c r="C4" i="169"/>
  <c r="O35" i="167" l="1"/>
  <c r="O40" i="167" s="1"/>
  <c r="N35" i="167"/>
  <c r="N40" i="167" s="1"/>
  <c r="M35" i="167"/>
  <c r="M40" i="167" s="1"/>
  <c r="L35" i="167"/>
  <c r="L40" i="167" s="1"/>
  <c r="K35" i="167"/>
  <c r="K40" i="167" s="1"/>
  <c r="J35" i="167"/>
  <c r="J40" i="167" s="1"/>
  <c r="I35" i="167"/>
  <c r="I40" i="167" s="1"/>
  <c r="I41" i="167" s="1"/>
  <c r="E34" i="167"/>
  <c r="C30" i="167"/>
  <c r="C31" i="167" s="1"/>
  <c r="C32" i="167" s="1"/>
  <c r="C33" i="167" s="1"/>
  <c r="C34" i="167" s="1"/>
  <c r="C35" i="167" s="1"/>
  <c r="C38" i="167" s="1"/>
  <c r="C39" i="167" s="1"/>
  <c r="C40" i="167" s="1"/>
  <c r="C41" i="167" s="1"/>
  <c r="C42" i="167" s="1"/>
  <c r="J41" i="167" l="1"/>
  <c r="I42" i="167"/>
  <c r="K41" i="167" l="1"/>
  <c r="J42" i="167"/>
  <c r="L41" i="167" l="1"/>
  <c r="K42" i="167"/>
  <c r="M41" i="167" l="1"/>
  <c r="L42" i="167"/>
  <c r="P53" i="157" s="1"/>
  <c r="N41" i="167" l="1"/>
  <c r="M42" i="167"/>
  <c r="Q53" i="157" s="1"/>
  <c r="N42" i="167" l="1"/>
  <c r="R53" i="157" s="1"/>
  <c r="O41" i="167"/>
  <c r="O42" i="167" s="1"/>
  <c r="S53" i="157" s="1"/>
  <c r="J18" i="167" l="1"/>
  <c r="J23" i="167" s="1"/>
  <c r="K18" i="167"/>
  <c r="K23" i="167" s="1"/>
  <c r="L18" i="167"/>
  <c r="L23" i="167" s="1"/>
  <c r="M18" i="167"/>
  <c r="M23" i="167" s="1"/>
  <c r="N18" i="167"/>
  <c r="N23" i="167" s="1"/>
  <c r="O18" i="167"/>
  <c r="O23" i="167" s="1"/>
  <c r="I18" i="167"/>
  <c r="I23" i="167" s="1"/>
  <c r="E17" i="167"/>
  <c r="C13" i="167"/>
  <c r="C14" i="167" s="1"/>
  <c r="C15" i="167" s="1"/>
  <c r="C16" i="167" s="1"/>
  <c r="C17" i="167" s="1"/>
  <c r="C18" i="167" s="1"/>
  <c r="C4" i="167"/>
  <c r="I24" i="167" l="1"/>
  <c r="C21" i="167"/>
  <c r="C22" i="167" s="1"/>
  <c r="C23" i="167" s="1"/>
  <c r="C24" i="167" s="1"/>
  <c r="C25" i="167" s="1"/>
  <c r="I25" i="167" l="1"/>
  <c r="J24" i="167"/>
  <c r="K24" i="167" s="1"/>
  <c r="L24" i="167" s="1"/>
  <c r="M24" i="167" s="1"/>
  <c r="N24" i="167" s="1"/>
  <c r="O24" i="167" s="1"/>
  <c r="J25" i="167" l="1"/>
  <c r="K25" i="167"/>
  <c r="O35" i="148" s="1"/>
  <c r="L25" i="167"/>
  <c r="P35" i="147" l="1"/>
  <c r="P51" i="124"/>
  <c r="Q13" i="133" s="1"/>
  <c r="P35" i="148"/>
  <c r="P57" i="132"/>
  <c r="Q14" i="133" s="1"/>
  <c r="M25" i="167"/>
  <c r="Q35" i="148" l="1"/>
  <c r="Q57" i="132"/>
  <c r="R14" i="133" s="1"/>
  <c r="Q35" i="147"/>
  <c r="Q51" i="124"/>
  <c r="R13" i="133" s="1"/>
  <c r="N25" i="167"/>
  <c r="R35" i="147" l="1"/>
  <c r="R35" i="148"/>
  <c r="R51" i="124"/>
  <c r="S13" i="133" s="1"/>
  <c r="R57" i="132"/>
  <c r="S14" i="133" s="1"/>
  <c r="O25" i="167"/>
  <c r="S35" i="147" l="1"/>
  <c r="S51" i="124"/>
  <c r="T13" i="133" s="1"/>
  <c r="S35" i="148"/>
  <c r="S57" i="132"/>
  <c r="T14" i="133" s="1"/>
  <c r="Q25" i="133"/>
  <c r="R25" i="133"/>
  <c r="S25" i="133"/>
  <c r="T25" i="133"/>
  <c r="P25" i="133"/>
  <c r="J25" i="133"/>
  <c r="K25" i="133"/>
  <c r="L25" i="133"/>
  <c r="M25" i="133"/>
  <c r="N25" i="133"/>
  <c r="I25" i="133"/>
  <c r="L22" i="133"/>
  <c r="M22" i="133"/>
  <c r="C4" i="165"/>
  <c r="C4" i="164"/>
  <c r="C13" i="165"/>
  <c r="C14" i="165" s="1"/>
  <c r="C15" i="165" s="1"/>
  <c r="C16" i="165" s="1"/>
  <c r="C17" i="165" s="1"/>
  <c r="C18" i="165" s="1"/>
  <c r="C19" i="165" s="1"/>
  <c r="C20" i="165" s="1"/>
  <c r="C21" i="165" s="1"/>
  <c r="J50" i="164"/>
  <c r="K50" i="164"/>
  <c r="J43" i="164"/>
  <c r="K43" i="164"/>
  <c r="L43" i="164"/>
  <c r="J27" i="164"/>
  <c r="K27" i="164"/>
  <c r="L27" i="164"/>
  <c r="J16" i="164"/>
  <c r="K16" i="164"/>
  <c r="S50" i="164"/>
  <c r="R50" i="164"/>
  <c r="Q50" i="164"/>
  <c r="P50" i="164"/>
  <c r="O50" i="164"/>
  <c r="M50" i="164"/>
  <c r="L50" i="164"/>
  <c r="I50" i="164"/>
  <c r="H50" i="164"/>
  <c r="S43" i="164"/>
  <c r="R43" i="164"/>
  <c r="Q43" i="164"/>
  <c r="P43" i="164"/>
  <c r="O43" i="164"/>
  <c r="M43" i="164"/>
  <c r="I43" i="164"/>
  <c r="H43" i="164"/>
  <c r="S27" i="164"/>
  <c r="R27" i="164"/>
  <c r="Q27" i="164"/>
  <c r="P27" i="164"/>
  <c r="O27" i="164"/>
  <c r="M27" i="164"/>
  <c r="I27" i="164"/>
  <c r="H27" i="164"/>
  <c r="S16" i="164"/>
  <c r="S30" i="164" s="1"/>
  <c r="S38" i="164" s="1"/>
  <c r="R16" i="164"/>
  <c r="Q16" i="164"/>
  <c r="Q30" i="164" s="1"/>
  <c r="Q38" i="164" s="1"/>
  <c r="P16" i="164"/>
  <c r="P30" i="164" s="1"/>
  <c r="P38" i="164" s="1"/>
  <c r="O16" i="164"/>
  <c r="M16" i="164"/>
  <c r="M30" i="164" s="1"/>
  <c r="M38" i="164" s="1"/>
  <c r="L16" i="164"/>
  <c r="L30" i="164" s="1"/>
  <c r="L38" i="164" s="1"/>
  <c r="I16" i="164"/>
  <c r="H16" i="164"/>
  <c r="H30" i="164" s="1"/>
  <c r="H38" i="164" s="1"/>
  <c r="C13" i="164"/>
  <c r="C14" i="164" s="1"/>
  <c r="C15" i="164" s="1"/>
  <c r="C16" i="164" s="1"/>
  <c r="C19" i="164" s="1"/>
  <c r="C20" i="164" s="1"/>
  <c r="C21" i="164" s="1"/>
  <c r="C22" i="164" s="1"/>
  <c r="C23" i="164" s="1"/>
  <c r="C24" i="164" s="1"/>
  <c r="C25" i="164" s="1"/>
  <c r="C26" i="164" s="1"/>
  <c r="C27" i="164" s="1"/>
  <c r="K50" i="163"/>
  <c r="L50" i="163"/>
  <c r="K41" i="163"/>
  <c r="L41" i="163"/>
  <c r="K33" i="163"/>
  <c r="L33" i="163"/>
  <c r="K24" i="163"/>
  <c r="K16" i="163"/>
  <c r="C4" i="163"/>
  <c r="O50" i="163"/>
  <c r="M50" i="163"/>
  <c r="J50" i="163"/>
  <c r="I50" i="163"/>
  <c r="H50" i="163"/>
  <c r="S41" i="163"/>
  <c r="R41" i="163"/>
  <c r="Q41" i="163"/>
  <c r="P41" i="163"/>
  <c r="O41" i="163"/>
  <c r="M41" i="163"/>
  <c r="J41" i="163"/>
  <c r="I41" i="163"/>
  <c r="H41" i="163"/>
  <c r="S33" i="163"/>
  <c r="R33" i="163"/>
  <c r="Q33" i="163"/>
  <c r="P33" i="163"/>
  <c r="O33" i="163"/>
  <c r="M33" i="163"/>
  <c r="J33" i="163"/>
  <c r="I33" i="163"/>
  <c r="H33" i="163"/>
  <c r="S24" i="163"/>
  <c r="R24" i="163"/>
  <c r="Q24" i="163"/>
  <c r="P24" i="163"/>
  <c r="O24" i="163"/>
  <c r="M24" i="163"/>
  <c r="L24" i="163"/>
  <c r="J24" i="163"/>
  <c r="I24" i="163"/>
  <c r="H24" i="163"/>
  <c r="S16" i="163"/>
  <c r="R16" i="163"/>
  <c r="Q16" i="163"/>
  <c r="P16" i="163"/>
  <c r="O16" i="163"/>
  <c r="M16" i="163"/>
  <c r="L16" i="163"/>
  <c r="J16" i="163"/>
  <c r="I16" i="163"/>
  <c r="C13" i="163"/>
  <c r="C14" i="163" s="1"/>
  <c r="C15" i="163" s="1"/>
  <c r="C16" i="163" s="1"/>
  <c r="C19" i="163" s="1"/>
  <c r="C20" i="163" s="1"/>
  <c r="C21" i="163" s="1"/>
  <c r="C22" i="163" s="1"/>
  <c r="C23" i="163" s="1"/>
  <c r="C24" i="163" s="1"/>
  <c r="C4" i="162"/>
  <c r="K33" i="162"/>
  <c r="L33" i="162"/>
  <c r="M33" i="162"/>
  <c r="I22" i="162"/>
  <c r="J22" i="162"/>
  <c r="K22" i="162"/>
  <c r="L22" i="162"/>
  <c r="M22" i="162"/>
  <c r="M62" i="162"/>
  <c r="L62" i="162"/>
  <c r="J62" i="162"/>
  <c r="I62" i="162"/>
  <c r="S54" i="162"/>
  <c r="R54" i="162"/>
  <c r="Q54" i="162"/>
  <c r="P54" i="162"/>
  <c r="O54" i="162"/>
  <c r="H54" i="162"/>
  <c r="O33" i="162"/>
  <c r="J33" i="162"/>
  <c r="I33" i="162"/>
  <c r="H33" i="162"/>
  <c r="Q56" i="162"/>
  <c r="C13" i="162"/>
  <c r="C14" i="162" s="1"/>
  <c r="C15" i="162" s="1"/>
  <c r="C16" i="162" s="1"/>
  <c r="C17" i="162" s="1"/>
  <c r="C18" i="162" s="1"/>
  <c r="C19" i="162" s="1"/>
  <c r="C20" i="162" s="1"/>
  <c r="C21" i="162" s="1"/>
  <c r="C22" i="162" s="1"/>
  <c r="C25" i="162" s="1"/>
  <c r="C26" i="162" s="1"/>
  <c r="C27" i="162" s="1"/>
  <c r="C28" i="162" s="1"/>
  <c r="C29" i="162" s="1"/>
  <c r="C30" i="162" s="1"/>
  <c r="C31" i="162" s="1"/>
  <c r="C32" i="162" s="1"/>
  <c r="C33" i="162" s="1"/>
  <c r="C38" i="162" s="1"/>
  <c r="C39" i="162" s="1"/>
  <c r="C40" i="162" s="1"/>
  <c r="C41" i="162" s="1"/>
  <c r="C42" i="162" s="1"/>
  <c r="C43" i="162" s="1"/>
  <c r="C44" i="162" s="1"/>
  <c r="C45" i="162" s="1"/>
  <c r="C46" i="162" s="1"/>
  <c r="C47" i="162" s="1"/>
  <c r="C48" i="162" s="1"/>
  <c r="C49" i="162" s="1"/>
  <c r="C52" i="162" s="1"/>
  <c r="C53" i="162" s="1"/>
  <c r="C54" i="162" s="1"/>
  <c r="C59" i="162" s="1"/>
  <c r="C60" i="162" s="1"/>
  <c r="C61" i="162" s="1"/>
  <c r="C62" i="162" s="1"/>
  <c r="T41" i="161"/>
  <c r="S41" i="161"/>
  <c r="R41" i="161"/>
  <c r="Q41" i="161"/>
  <c r="P41" i="161"/>
  <c r="N41" i="161"/>
  <c r="M41" i="161"/>
  <c r="L41" i="161"/>
  <c r="K41" i="161"/>
  <c r="J41" i="161"/>
  <c r="I41" i="161"/>
  <c r="Q46" i="161"/>
  <c r="R46" i="161"/>
  <c r="S46" i="161"/>
  <c r="T46" i="161"/>
  <c r="P46" i="161"/>
  <c r="J46" i="161"/>
  <c r="K46" i="161"/>
  <c r="L46" i="161"/>
  <c r="M46" i="161"/>
  <c r="N46" i="161"/>
  <c r="I46" i="161"/>
  <c r="Q36" i="161"/>
  <c r="Q22" i="133" s="1"/>
  <c r="Q30" i="133" s="1"/>
  <c r="R36" i="161"/>
  <c r="R22" i="133" s="1"/>
  <c r="R30" i="133" s="1"/>
  <c r="S36" i="161"/>
  <c r="S22" i="133" s="1"/>
  <c r="S30" i="133" s="1"/>
  <c r="T36" i="161"/>
  <c r="T22" i="133" s="1"/>
  <c r="P36" i="161"/>
  <c r="P22" i="133" s="1"/>
  <c r="J36" i="161"/>
  <c r="J22" i="133" s="1"/>
  <c r="K36" i="161"/>
  <c r="K22" i="133" s="1"/>
  <c r="L36" i="161"/>
  <c r="M36" i="161"/>
  <c r="N36" i="161"/>
  <c r="N22" i="133" s="1"/>
  <c r="I36" i="161"/>
  <c r="I22" i="133" s="1"/>
  <c r="I30" i="133" s="1"/>
  <c r="P14" i="112"/>
  <c r="Q14" i="112"/>
  <c r="R14" i="112"/>
  <c r="S14" i="112"/>
  <c r="L14" i="112"/>
  <c r="M14" i="112"/>
  <c r="K14" i="112"/>
  <c r="P13" i="112"/>
  <c r="Q13" i="112"/>
  <c r="R13" i="112"/>
  <c r="S13" i="112"/>
  <c r="O13" i="112"/>
  <c r="M13" i="112"/>
  <c r="C13" i="161"/>
  <c r="C14" i="161" s="1"/>
  <c r="C15" i="161" s="1"/>
  <c r="C16" i="161" s="1"/>
  <c r="C17" i="161" s="1"/>
  <c r="C18" i="161" s="1"/>
  <c r="C19" i="161" s="1"/>
  <c r="C20" i="161" s="1"/>
  <c r="C21" i="161" s="1"/>
  <c r="C22" i="161" s="1"/>
  <c r="C23" i="161" s="1"/>
  <c r="C26" i="161" s="1"/>
  <c r="C27" i="161" s="1"/>
  <c r="C4" i="161"/>
  <c r="Q26" i="133"/>
  <c r="R26" i="133"/>
  <c r="S26" i="133"/>
  <c r="T26" i="133"/>
  <c r="P26" i="133"/>
  <c r="J26" i="133"/>
  <c r="K26" i="133"/>
  <c r="L26" i="133"/>
  <c r="M26" i="133"/>
  <c r="N26" i="133"/>
  <c r="I26" i="133"/>
  <c r="Q24" i="133"/>
  <c r="R24" i="133"/>
  <c r="S24" i="133"/>
  <c r="T24" i="133"/>
  <c r="P24" i="133"/>
  <c r="J24" i="133"/>
  <c r="K24" i="133"/>
  <c r="L24" i="133"/>
  <c r="M24" i="133"/>
  <c r="N24" i="133"/>
  <c r="I24" i="133"/>
  <c r="Q23" i="133"/>
  <c r="R23" i="133"/>
  <c r="S23" i="133"/>
  <c r="T23" i="133"/>
  <c r="P23" i="133"/>
  <c r="J23" i="133"/>
  <c r="K23" i="133"/>
  <c r="L23" i="133"/>
  <c r="M23" i="133"/>
  <c r="N23" i="133"/>
  <c r="I23" i="133"/>
  <c r="Q20" i="133"/>
  <c r="R20" i="133"/>
  <c r="S20" i="133"/>
  <c r="T20" i="133"/>
  <c r="P20" i="133"/>
  <c r="J20" i="133"/>
  <c r="K20" i="133"/>
  <c r="L20" i="133"/>
  <c r="M20" i="133"/>
  <c r="N20" i="133"/>
  <c r="I20" i="133"/>
  <c r="Q19" i="133"/>
  <c r="R19" i="133"/>
  <c r="S19" i="133"/>
  <c r="T19" i="133"/>
  <c r="P19" i="133"/>
  <c r="J19" i="133"/>
  <c r="K19" i="133"/>
  <c r="L19" i="133"/>
  <c r="M19" i="133"/>
  <c r="N19" i="133"/>
  <c r="I19" i="133"/>
  <c r="J15" i="133"/>
  <c r="K15" i="133"/>
  <c r="L15" i="133"/>
  <c r="M15" i="133"/>
  <c r="N15" i="133"/>
  <c r="I15" i="133"/>
  <c r="C14" i="133"/>
  <c r="C15" i="133" s="1"/>
  <c r="C16" i="133" s="1"/>
  <c r="C17" i="133" s="1"/>
  <c r="C18" i="133" s="1"/>
  <c r="C19" i="133" s="1"/>
  <c r="C20" i="133" s="1"/>
  <c r="C21" i="133" s="1"/>
  <c r="C22" i="133" s="1"/>
  <c r="C23" i="133" s="1"/>
  <c r="C24" i="133" s="1"/>
  <c r="C25" i="133" s="1"/>
  <c r="C26" i="133" s="1"/>
  <c r="C27" i="133" s="1"/>
  <c r="C30" i="133" s="1"/>
  <c r="C13" i="133"/>
  <c r="Q12" i="133"/>
  <c r="R12" i="133"/>
  <c r="S12" i="133"/>
  <c r="T12" i="133"/>
  <c r="P12" i="133"/>
  <c r="J12" i="133"/>
  <c r="K12" i="133"/>
  <c r="L12" i="133"/>
  <c r="M12" i="133"/>
  <c r="N12" i="133"/>
  <c r="I12" i="133"/>
  <c r="M30" i="139"/>
  <c r="L30" i="139"/>
  <c r="K30" i="139"/>
  <c r="J30" i="139"/>
  <c r="I30" i="139"/>
  <c r="H30" i="139"/>
  <c r="K73" i="145"/>
  <c r="L73" i="145"/>
  <c r="K56" i="145"/>
  <c r="K57" i="145"/>
  <c r="K58" i="145"/>
  <c r="K59" i="145"/>
  <c r="K60" i="145"/>
  <c r="K61" i="145"/>
  <c r="K51" i="145"/>
  <c r="K40" i="145"/>
  <c r="K29" i="145"/>
  <c r="L29" i="145"/>
  <c r="K18" i="145"/>
  <c r="L18" i="145"/>
  <c r="M18" i="145"/>
  <c r="M57" i="159"/>
  <c r="M18" i="159"/>
  <c r="M23" i="159"/>
  <c r="M31" i="159"/>
  <c r="M34" i="159" s="1"/>
  <c r="M41" i="159"/>
  <c r="M51" i="159" s="1"/>
  <c r="M48" i="159"/>
  <c r="L48" i="159"/>
  <c r="K48" i="159"/>
  <c r="J48" i="159"/>
  <c r="I48" i="159"/>
  <c r="H48" i="159"/>
  <c r="L41" i="159"/>
  <c r="L51" i="159" s="1"/>
  <c r="K41" i="159"/>
  <c r="J41" i="159"/>
  <c r="I41" i="159"/>
  <c r="I51" i="159" s="1"/>
  <c r="H41" i="159"/>
  <c r="L31" i="159"/>
  <c r="K31" i="159"/>
  <c r="J31" i="159"/>
  <c r="I31" i="159"/>
  <c r="H31" i="159"/>
  <c r="L23" i="159"/>
  <c r="K23" i="159"/>
  <c r="J23" i="159"/>
  <c r="I23" i="159"/>
  <c r="H23" i="159"/>
  <c r="L18" i="159"/>
  <c r="L34" i="159" s="1"/>
  <c r="L57" i="159" s="1"/>
  <c r="K18" i="159"/>
  <c r="J18" i="159"/>
  <c r="I18" i="159"/>
  <c r="H18" i="159"/>
  <c r="H34" i="159" s="1"/>
  <c r="M17" i="135"/>
  <c r="M22" i="135"/>
  <c r="M30" i="135"/>
  <c r="L30" i="135"/>
  <c r="K30" i="135"/>
  <c r="J30" i="135"/>
  <c r="I30" i="135"/>
  <c r="H30" i="135"/>
  <c r="L22" i="135"/>
  <c r="K22" i="135"/>
  <c r="J22" i="135"/>
  <c r="I22" i="135"/>
  <c r="H22" i="135"/>
  <c r="L17" i="135"/>
  <c r="K17" i="135"/>
  <c r="J17" i="135"/>
  <c r="I17" i="135"/>
  <c r="H17" i="135"/>
  <c r="M17" i="157"/>
  <c r="M22" i="157"/>
  <c r="M30" i="157"/>
  <c r="M40" i="157"/>
  <c r="M47" i="157"/>
  <c r="L47" i="157"/>
  <c r="K47" i="157"/>
  <c r="J47" i="157"/>
  <c r="I47" i="157"/>
  <c r="H47" i="157"/>
  <c r="L40" i="157"/>
  <c r="K40" i="157"/>
  <c r="J40" i="157"/>
  <c r="I40" i="157"/>
  <c r="H40" i="157"/>
  <c r="L30" i="157"/>
  <c r="K30" i="157"/>
  <c r="J30" i="157"/>
  <c r="I30" i="157"/>
  <c r="H30" i="157"/>
  <c r="L22" i="157"/>
  <c r="K22" i="157"/>
  <c r="J22" i="157"/>
  <c r="I22" i="157"/>
  <c r="H22" i="157"/>
  <c r="L17" i="157"/>
  <c r="K17" i="157"/>
  <c r="J17" i="157"/>
  <c r="I17" i="157"/>
  <c r="H17" i="157"/>
  <c r="M16" i="155"/>
  <c r="M21" i="155"/>
  <c r="M29" i="155"/>
  <c r="M32" i="155" s="1"/>
  <c r="M57" i="155" s="1"/>
  <c r="M45" i="155"/>
  <c r="M51" i="155"/>
  <c r="L51" i="155"/>
  <c r="K51" i="155"/>
  <c r="J51" i="155"/>
  <c r="I51" i="155"/>
  <c r="H51" i="155"/>
  <c r="L45" i="155"/>
  <c r="K45" i="155"/>
  <c r="J45" i="155"/>
  <c r="I45" i="155"/>
  <c r="H45" i="155"/>
  <c r="L32" i="155"/>
  <c r="L57" i="155" s="1"/>
  <c r="L29" i="155"/>
  <c r="K29" i="155"/>
  <c r="J29" i="155"/>
  <c r="I29" i="155"/>
  <c r="H29" i="155"/>
  <c r="L21" i="155"/>
  <c r="K21" i="155"/>
  <c r="J21" i="155"/>
  <c r="I21" i="155"/>
  <c r="H21" i="155"/>
  <c r="L16" i="155"/>
  <c r="K16" i="155"/>
  <c r="J16" i="155"/>
  <c r="I16" i="155"/>
  <c r="H16" i="155"/>
  <c r="M16" i="154"/>
  <c r="M21" i="154"/>
  <c r="M29" i="154"/>
  <c r="M32" i="154" s="1"/>
  <c r="M45" i="154"/>
  <c r="L45" i="154"/>
  <c r="K45" i="154"/>
  <c r="J45" i="154"/>
  <c r="I45" i="154"/>
  <c r="H45" i="154"/>
  <c r="L29" i="154"/>
  <c r="K29" i="154"/>
  <c r="J29" i="154"/>
  <c r="I29" i="154"/>
  <c r="H29" i="154"/>
  <c r="L21" i="154"/>
  <c r="K21" i="154"/>
  <c r="J21" i="154"/>
  <c r="I21" i="154"/>
  <c r="H21" i="154"/>
  <c r="L16" i="154"/>
  <c r="L32" i="154" s="1"/>
  <c r="L51" i="154" s="1"/>
  <c r="K16" i="154"/>
  <c r="J16" i="154"/>
  <c r="I16" i="154"/>
  <c r="H16" i="154"/>
  <c r="M16" i="153"/>
  <c r="M32" i="153" s="1"/>
  <c r="M21" i="153"/>
  <c r="M29" i="153"/>
  <c r="M45" i="153"/>
  <c r="L45" i="153"/>
  <c r="K45" i="153"/>
  <c r="J45" i="153"/>
  <c r="I45" i="153"/>
  <c r="H45" i="153"/>
  <c r="L32" i="153"/>
  <c r="L51" i="153" s="1"/>
  <c r="L29" i="153"/>
  <c r="K29" i="153"/>
  <c r="J29" i="153"/>
  <c r="I29" i="153"/>
  <c r="H29" i="153"/>
  <c r="L21" i="153"/>
  <c r="K21" i="153"/>
  <c r="J21" i="153"/>
  <c r="I21" i="153"/>
  <c r="H21" i="153"/>
  <c r="L16" i="153"/>
  <c r="K16" i="153"/>
  <c r="J16" i="153"/>
  <c r="I16" i="153"/>
  <c r="H16" i="153"/>
  <c r="M15" i="142"/>
  <c r="M22" i="142"/>
  <c r="M36" i="142"/>
  <c r="L36" i="142"/>
  <c r="K36" i="142"/>
  <c r="J36" i="142"/>
  <c r="I36" i="142"/>
  <c r="H36" i="142"/>
  <c r="L22" i="142"/>
  <c r="K22" i="142"/>
  <c r="J22" i="142"/>
  <c r="I22" i="142"/>
  <c r="H22" i="142"/>
  <c r="L15" i="142"/>
  <c r="K15" i="142"/>
  <c r="J15" i="142"/>
  <c r="I15" i="142"/>
  <c r="H15" i="142"/>
  <c r="M16" i="160"/>
  <c r="M32" i="160" s="1"/>
  <c r="M21" i="160"/>
  <c r="M29" i="160"/>
  <c r="M37" i="160"/>
  <c r="L37" i="160"/>
  <c r="K37" i="160"/>
  <c r="J37" i="160"/>
  <c r="I37" i="160"/>
  <c r="H37" i="160"/>
  <c r="L32" i="160"/>
  <c r="L29" i="160"/>
  <c r="K29" i="160"/>
  <c r="J29" i="160"/>
  <c r="I29" i="160"/>
  <c r="H29" i="160"/>
  <c r="L21" i="160"/>
  <c r="K21" i="160"/>
  <c r="J21" i="160"/>
  <c r="I21" i="160"/>
  <c r="H21" i="160"/>
  <c r="L16" i="160"/>
  <c r="K16" i="160"/>
  <c r="K32" i="160" s="1"/>
  <c r="J16" i="160"/>
  <c r="J32" i="160" s="1"/>
  <c r="I16" i="160"/>
  <c r="H16" i="160"/>
  <c r="M16" i="151"/>
  <c r="M21" i="151"/>
  <c r="M29" i="151"/>
  <c r="M32" i="151" s="1"/>
  <c r="M40" i="151" s="1"/>
  <c r="M37" i="151"/>
  <c r="M45" i="151"/>
  <c r="L45" i="151"/>
  <c r="K45" i="151"/>
  <c r="J45" i="151"/>
  <c r="I45" i="151"/>
  <c r="H45" i="151"/>
  <c r="L37" i="151"/>
  <c r="K37" i="151"/>
  <c r="J37" i="151"/>
  <c r="I37" i="151"/>
  <c r="H37" i="151"/>
  <c r="L29" i="151"/>
  <c r="K29" i="151"/>
  <c r="J29" i="151"/>
  <c r="I29" i="151"/>
  <c r="H29" i="151"/>
  <c r="L21" i="151"/>
  <c r="K21" i="151"/>
  <c r="J21" i="151"/>
  <c r="I21" i="151"/>
  <c r="H21" i="151"/>
  <c r="L16" i="151"/>
  <c r="L32" i="151" s="1"/>
  <c r="L40" i="151" s="1"/>
  <c r="K16" i="151"/>
  <c r="J16" i="151"/>
  <c r="I16" i="151"/>
  <c r="H16" i="151"/>
  <c r="M16" i="150"/>
  <c r="M21" i="150"/>
  <c r="M32" i="150" s="1"/>
  <c r="M29" i="150"/>
  <c r="L29" i="150"/>
  <c r="K29" i="150"/>
  <c r="J29" i="150"/>
  <c r="I29" i="150"/>
  <c r="H29" i="150"/>
  <c r="L21" i="150"/>
  <c r="L32" i="150" s="1"/>
  <c r="K21" i="150"/>
  <c r="J21" i="150"/>
  <c r="I21" i="150"/>
  <c r="H21" i="150"/>
  <c r="L16" i="150"/>
  <c r="K16" i="150"/>
  <c r="J16" i="150"/>
  <c r="I16" i="150"/>
  <c r="H16" i="150"/>
  <c r="M16" i="149"/>
  <c r="M21" i="149"/>
  <c r="M29" i="149"/>
  <c r="M32" i="149"/>
  <c r="M39" i="149"/>
  <c r="M44" i="149" s="1"/>
  <c r="L39" i="149"/>
  <c r="K39" i="149"/>
  <c r="J39" i="149"/>
  <c r="I39" i="149"/>
  <c r="H39" i="149"/>
  <c r="L32" i="149"/>
  <c r="L44" i="149" s="1"/>
  <c r="L29" i="149"/>
  <c r="K29" i="149"/>
  <c r="J29" i="149"/>
  <c r="I29" i="149"/>
  <c r="H29" i="149"/>
  <c r="H32" i="149" s="1"/>
  <c r="H44" i="149" s="1"/>
  <c r="L21" i="149"/>
  <c r="K21" i="149"/>
  <c r="J21" i="149"/>
  <c r="I21" i="149"/>
  <c r="H21" i="149"/>
  <c r="L16" i="149"/>
  <c r="K16" i="149"/>
  <c r="K32" i="149" s="1"/>
  <c r="K44" i="149" s="1"/>
  <c r="J16" i="149"/>
  <c r="I16" i="149"/>
  <c r="H16" i="149"/>
  <c r="S29" i="148"/>
  <c r="R29" i="148"/>
  <c r="Q29" i="148"/>
  <c r="P29" i="148"/>
  <c r="O29" i="148"/>
  <c r="M29" i="148"/>
  <c r="L29" i="148"/>
  <c r="K29" i="148"/>
  <c r="J29" i="148"/>
  <c r="I29" i="148"/>
  <c r="H29" i="148"/>
  <c r="S21" i="148"/>
  <c r="R21" i="148"/>
  <c r="Q21" i="148"/>
  <c r="P21" i="148"/>
  <c r="O21" i="148"/>
  <c r="M21" i="148"/>
  <c r="L21" i="148"/>
  <c r="K21" i="148"/>
  <c r="J21" i="148"/>
  <c r="I21" i="148"/>
  <c r="H21" i="148"/>
  <c r="S16" i="148"/>
  <c r="R16" i="148"/>
  <c r="Q16" i="148"/>
  <c r="Q32" i="148" s="1"/>
  <c r="P16" i="148"/>
  <c r="O16" i="148"/>
  <c r="M16" i="148"/>
  <c r="L16" i="148"/>
  <c r="K16" i="148"/>
  <c r="J16" i="148"/>
  <c r="I16" i="148"/>
  <c r="H16" i="148"/>
  <c r="H32" i="148" s="1"/>
  <c r="C13" i="148"/>
  <c r="C14" i="148" s="1"/>
  <c r="C15" i="148" s="1"/>
  <c r="C16" i="148" s="1"/>
  <c r="C19" i="148" s="1"/>
  <c r="C20" i="148" s="1"/>
  <c r="C21" i="148" s="1"/>
  <c r="C24" i="148" s="1"/>
  <c r="C25" i="148" s="1"/>
  <c r="C26" i="148" s="1"/>
  <c r="C27" i="148" s="1"/>
  <c r="C28" i="148" s="1"/>
  <c r="C29" i="148" s="1"/>
  <c r="C32" i="148" s="1"/>
  <c r="C4" i="148"/>
  <c r="M16" i="147"/>
  <c r="M21" i="147"/>
  <c r="M29" i="147"/>
  <c r="L29" i="147"/>
  <c r="K29" i="147"/>
  <c r="J29" i="147"/>
  <c r="I29" i="147"/>
  <c r="H29" i="147"/>
  <c r="L21" i="147"/>
  <c r="K21" i="147"/>
  <c r="J21" i="147"/>
  <c r="I21" i="147"/>
  <c r="H21" i="147"/>
  <c r="L16" i="147"/>
  <c r="K16" i="147"/>
  <c r="J16" i="147"/>
  <c r="I16" i="147"/>
  <c r="H16" i="147"/>
  <c r="M16" i="132"/>
  <c r="M28" i="132"/>
  <c r="M38" i="132"/>
  <c r="M43" i="132"/>
  <c r="M50" i="132"/>
  <c r="L50" i="132"/>
  <c r="K50" i="132"/>
  <c r="J50" i="132"/>
  <c r="I50" i="132"/>
  <c r="H50" i="132"/>
  <c r="L43" i="132"/>
  <c r="K43" i="132"/>
  <c r="J43" i="132"/>
  <c r="I43" i="132"/>
  <c r="H43" i="132"/>
  <c r="L38" i="132"/>
  <c r="K38" i="132"/>
  <c r="J38" i="132"/>
  <c r="I38" i="132"/>
  <c r="H38" i="132"/>
  <c r="L28" i="132"/>
  <c r="K28" i="132"/>
  <c r="J28" i="132"/>
  <c r="I28" i="132"/>
  <c r="H28" i="132"/>
  <c r="L16" i="132"/>
  <c r="K16" i="132"/>
  <c r="J16" i="132"/>
  <c r="I16" i="132"/>
  <c r="H16" i="132"/>
  <c r="M14" i="124"/>
  <c r="M24" i="124"/>
  <c r="M26" i="124" s="1"/>
  <c r="M46" i="124" s="1"/>
  <c r="M48" i="124" s="1"/>
  <c r="N13" i="133" s="1"/>
  <c r="M36" i="124"/>
  <c r="M47" i="124" s="1"/>
  <c r="L36" i="124"/>
  <c r="L47" i="124" s="1"/>
  <c r="K36" i="124"/>
  <c r="K47" i="124" s="1"/>
  <c r="J36" i="124"/>
  <c r="J47" i="124" s="1"/>
  <c r="I36" i="124"/>
  <c r="I47" i="124" s="1"/>
  <c r="H36" i="124"/>
  <c r="H47" i="124" s="1"/>
  <c r="L24" i="124"/>
  <c r="L26" i="124" s="1"/>
  <c r="L46" i="124" s="1"/>
  <c r="K24" i="124"/>
  <c r="K26" i="124" s="1"/>
  <c r="K46" i="124" s="1"/>
  <c r="J24" i="124"/>
  <c r="J26" i="124" s="1"/>
  <c r="J46" i="124" s="1"/>
  <c r="I24" i="124"/>
  <c r="I26" i="124" s="1"/>
  <c r="I46" i="124" s="1"/>
  <c r="H24" i="124"/>
  <c r="H26" i="124" s="1"/>
  <c r="H46" i="124" s="1"/>
  <c r="L14" i="124"/>
  <c r="K14" i="124"/>
  <c r="J14" i="124"/>
  <c r="I14" i="124"/>
  <c r="H14" i="124"/>
  <c r="S37" i="160"/>
  <c r="R37" i="160"/>
  <c r="Q37" i="160"/>
  <c r="P37" i="160"/>
  <c r="O37" i="160"/>
  <c r="S29" i="160"/>
  <c r="R29" i="160"/>
  <c r="Q29" i="160"/>
  <c r="P29" i="160"/>
  <c r="O29" i="160"/>
  <c r="S21" i="160"/>
  <c r="R21" i="160"/>
  <c r="Q21" i="160"/>
  <c r="P21" i="160"/>
  <c r="O21" i="160"/>
  <c r="S16" i="160"/>
  <c r="R16" i="160"/>
  <c r="R32" i="160" s="1"/>
  <c r="Q16" i="160"/>
  <c r="P16" i="160"/>
  <c r="O16" i="160"/>
  <c r="C13" i="160"/>
  <c r="C14" i="160" s="1"/>
  <c r="C15" i="160" s="1"/>
  <c r="C16" i="160" s="1"/>
  <c r="C19" i="160" s="1"/>
  <c r="C20" i="160" s="1"/>
  <c r="C21" i="160" s="1"/>
  <c r="C24" i="160" s="1"/>
  <c r="C25" i="160" s="1"/>
  <c r="C26" i="160" s="1"/>
  <c r="C27" i="160" s="1"/>
  <c r="C28" i="160" s="1"/>
  <c r="C29" i="160" s="1"/>
  <c r="C32" i="160" s="1"/>
  <c r="C4" i="160"/>
  <c r="P38" i="132"/>
  <c r="Q38" i="132"/>
  <c r="R38" i="132"/>
  <c r="S38" i="132"/>
  <c r="O38" i="132"/>
  <c r="I111" i="156"/>
  <c r="I108" i="156"/>
  <c r="I105" i="156"/>
  <c r="I102" i="156"/>
  <c r="I97" i="156"/>
  <c r="I94" i="156"/>
  <c r="I88" i="156"/>
  <c r="I83" i="156"/>
  <c r="I80" i="156"/>
  <c r="I56" i="156"/>
  <c r="I58" i="156" s="1"/>
  <c r="J56" i="156"/>
  <c r="J58" i="156" s="1"/>
  <c r="K56" i="156"/>
  <c r="K58" i="156" s="1"/>
  <c r="L56" i="156"/>
  <c r="L58" i="156" s="1"/>
  <c r="M56" i="156"/>
  <c r="M58" i="156" s="1"/>
  <c r="N56" i="156"/>
  <c r="N58" i="156" s="1"/>
  <c r="O56" i="156"/>
  <c r="O58" i="156" s="1"/>
  <c r="H56" i="156"/>
  <c r="H58" i="156" s="1"/>
  <c r="I42" i="156"/>
  <c r="I44" i="156" s="1"/>
  <c r="J42" i="156"/>
  <c r="J44" i="156" s="1"/>
  <c r="K42" i="156"/>
  <c r="K44" i="156" s="1"/>
  <c r="L42" i="156"/>
  <c r="L44" i="156" s="1"/>
  <c r="M42" i="156"/>
  <c r="M44" i="156" s="1"/>
  <c r="N42" i="156"/>
  <c r="N44" i="156" s="1"/>
  <c r="O42" i="156"/>
  <c r="O44" i="156" s="1"/>
  <c r="P42" i="156"/>
  <c r="P44" i="156" s="1"/>
  <c r="Q42" i="156"/>
  <c r="Q44" i="156" s="1"/>
  <c r="R42" i="156"/>
  <c r="R44" i="156" s="1"/>
  <c r="S42" i="156"/>
  <c r="S44" i="156" s="1"/>
  <c r="T42" i="156"/>
  <c r="T44" i="156" s="1"/>
  <c r="U42" i="156"/>
  <c r="U44" i="156" s="1"/>
  <c r="V42" i="156"/>
  <c r="V44" i="156" s="1"/>
  <c r="H42" i="156"/>
  <c r="H44" i="156" s="1"/>
  <c r="I28" i="156"/>
  <c r="I30" i="156" s="1"/>
  <c r="J28" i="156"/>
  <c r="J30" i="156" s="1"/>
  <c r="K28" i="156"/>
  <c r="K30" i="156" s="1"/>
  <c r="L28" i="156"/>
  <c r="L30" i="156" s="1"/>
  <c r="M28" i="156"/>
  <c r="M30" i="156" s="1"/>
  <c r="N28" i="156"/>
  <c r="N30" i="156" s="1"/>
  <c r="H28" i="156"/>
  <c r="H30" i="156" s="1"/>
  <c r="W13" i="156"/>
  <c r="W14" i="156"/>
  <c r="I15" i="156"/>
  <c r="I17" i="156" s="1"/>
  <c r="J15" i="156"/>
  <c r="J17" i="156" s="1"/>
  <c r="K15" i="156"/>
  <c r="K17" i="156" s="1"/>
  <c r="L15" i="156"/>
  <c r="L17" i="156" s="1"/>
  <c r="M15" i="156"/>
  <c r="M17" i="156" s="1"/>
  <c r="N15" i="156"/>
  <c r="N17" i="156" s="1"/>
  <c r="O15" i="156"/>
  <c r="O17" i="156" s="1"/>
  <c r="P15" i="156"/>
  <c r="P17" i="156" s="1"/>
  <c r="Q15" i="156"/>
  <c r="Q17" i="156" s="1"/>
  <c r="R15" i="156"/>
  <c r="R17" i="156" s="1"/>
  <c r="S15" i="156"/>
  <c r="S17" i="156" s="1"/>
  <c r="T15" i="156"/>
  <c r="T17" i="156" s="1"/>
  <c r="H15" i="156"/>
  <c r="W16" i="156" s="1"/>
  <c r="T30" i="133" l="1"/>
  <c r="M65" i="135"/>
  <c r="L33" i="135"/>
  <c r="M33" i="135"/>
  <c r="K65" i="135"/>
  <c r="L65" i="135"/>
  <c r="L74" i="135" s="1"/>
  <c r="K33" i="135"/>
  <c r="L50" i="157"/>
  <c r="I50" i="157"/>
  <c r="M50" i="157"/>
  <c r="M33" i="157"/>
  <c r="M59" i="157" s="1"/>
  <c r="I33" i="157"/>
  <c r="I59" i="157" s="1"/>
  <c r="L33" i="157"/>
  <c r="L59" i="157" s="1"/>
  <c r="K32" i="148"/>
  <c r="L32" i="148"/>
  <c r="M32" i="148"/>
  <c r="I32" i="148"/>
  <c r="R32" i="148"/>
  <c r="J32" i="148"/>
  <c r="S32" i="148"/>
  <c r="O32" i="148"/>
  <c r="P32" i="148"/>
  <c r="M32" i="147"/>
  <c r="H32" i="147"/>
  <c r="K32" i="147"/>
  <c r="L32" i="147"/>
  <c r="M53" i="132"/>
  <c r="M54" i="132" s="1"/>
  <c r="N14" i="133"/>
  <c r="N30" i="133" s="1"/>
  <c r="H53" i="132"/>
  <c r="L53" i="132"/>
  <c r="L54" i="132" s="1"/>
  <c r="H48" i="124"/>
  <c r="L48" i="124"/>
  <c r="C30" i="164"/>
  <c r="C33" i="164" s="1"/>
  <c r="C34" i="164" s="1"/>
  <c r="C35" i="164" s="1"/>
  <c r="R30" i="164"/>
  <c r="R38" i="164" s="1"/>
  <c r="I30" i="164"/>
  <c r="I38" i="164" s="1"/>
  <c r="K30" i="164"/>
  <c r="K38" i="164" s="1"/>
  <c r="J30" i="164"/>
  <c r="J38" i="164" s="1"/>
  <c r="O30" i="164"/>
  <c r="O38" i="164" s="1"/>
  <c r="R56" i="162"/>
  <c r="O53" i="163"/>
  <c r="O56" i="163" s="1"/>
  <c r="H53" i="163"/>
  <c r="H56" i="163" s="1"/>
  <c r="C32" i="163"/>
  <c r="C31" i="163"/>
  <c r="C33" i="163" s="1"/>
  <c r="C36" i="163" s="1"/>
  <c r="C37" i="163" s="1"/>
  <c r="C38" i="163" s="1"/>
  <c r="C39" i="163" s="1"/>
  <c r="C40" i="163" s="1"/>
  <c r="C41" i="163" s="1"/>
  <c r="C44" i="163" s="1"/>
  <c r="C45" i="163" s="1"/>
  <c r="C46" i="163" s="1"/>
  <c r="C47" i="163" s="1"/>
  <c r="C48" i="163" s="1"/>
  <c r="C49" i="163" s="1"/>
  <c r="C50" i="163" s="1"/>
  <c r="C53" i="163" s="1"/>
  <c r="C56" i="163" s="1"/>
  <c r="H35" i="162"/>
  <c r="H56" i="162" s="1"/>
  <c r="H65" i="162" s="1"/>
  <c r="S56" i="162"/>
  <c r="P56" i="162"/>
  <c r="O35" i="162"/>
  <c r="O56" i="162" s="1"/>
  <c r="O65" i="162" s="1"/>
  <c r="C30" i="161"/>
  <c r="C31" i="161" s="1"/>
  <c r="C32" i="161" s="1"/>
  <c r="C33" i="161" s="1"/>
  <c r="K62" i="145"/>
  <c r="H51" i="159"/>
  <c r="J51" i="159"/>
  <c r="H57" i="159"/>
  <c r="K51" i="159"/>
  <c r="I34" i="159"/>
  <c r="I57" i="159" s="1"/>
  <c r="K34" i="159"/>
  <c r="J34" i="159"/>
  <c r="J57" i="159" s="1"/>
  <c r="J65" i="135"/>
  <c r="I65" i="135"/>
  <c r="J33" i="135"/>
  <c r="H33" i="135"/>
  <c r="H65" i="135"/>
  <c r="I33" i="135"/>
  <c r="H50" i="157"/>
  <c r="J50" i="157"/>
  <c r="K50" i="157"/>
  <c r="H33" i="157"/>
  <c r="K33" i="157"/>
  <c r="J33" i="157"/>
  <c r="I32" i="155"/>
  <c r="I57" i="155" s="1"/>
  <c r="H32" i="155"/>
  <c r="H57" i="155" s="1"/>
  <c r="K32" i="155"/>
  <c r="K57" i="155" s="1"/>
  <c r="J32" i="155"/>
  <c r="J57" i="155" s="1"/>
  <c r="H32" i="154"/>
  <c r="H51" i="154" s="1"/>
  <c r="K32" i="154"/>
  <c r="K51" i="154"/>
  <c r="J32" i="154"/>
  <c r="J51" i="154" s="1"/>
  <c r="I32" i="154"/>
  <c r="I51" i="154" s="1"/>
  <c r="J32" i="153"/>
  <c r="J51" i="153" s="1"/>
  <c r="H32" i="153"/>
  <c r="H51" i="153" s="1"/>
  <c r="I32" i="153"/>
  <c r="I51" i="153" s="1"/>
  <c r="K32" i="153"/>
  <c r="K51" i="153" s="1"/>
  <c r="H32" i="160"/>
  <c r="I32" i="160"/>
  <c r="Q32" i="160"/>
  <c r="O32" i="160"/>
  <c r="P32" i="160"/>
  <c r="S32" i="160"/>
  <c r="J32" i="151"/>
  <c r="J40" i="151"/>
  <c r="H32" i="151"/>
  <c r="H40" i="151" s="1"/>
  <c r="I32" i="151"/>
  <c r="I40" i="151" s="1"/>
  <c r="K32" i="151"/>
  <c r="K40" i="151" s="1"/>
  <c r="K32" i="150"/>
  <c r="J32" i="150"/>
  <c r="H32" i="150"/>
  <c r="I32" i="150"/>
  <c r="I32" i="149"/>
  <c r="I44" i="149" s="1"/>
  <c r="J32" i="149"/>
  <c r="J44" i="149" s="1"/>
  <c r="I32" i="147"/>
  <c r="J32" i="147"/>
  <c r="H54" i="132"/>
  <c r="I53" i="132"/>
  <c r="I54" i="132" s="1"/>
  <c r="J53" i="132"/>
  <c r="J54" i="132" s="1"/>
  <c r="K14" i="133" s="1"/>
  <c r="K53" i="132"/>
  <c r="K54" i="132" s="1"/>
  <c r="I48" i="124"/>
  <c r="J48" i="124"/>
  <c r="K48" i="124"/>
  <c r="Q42" i="133"/>
  <c r="R42" i="133"/>
  <c r="S42" i="133"/>
  <c r="P42" i="133"/>
  <c r="T42" i="133"/>
  <c r="C35" i="160"/>
  <c r="C36" i="160" s="1"/>
  <c r="C37" i="160" s="1"/>
  <c r="I114" i="156"/>
  <c r="H17" i="156"/>
  <c r="W17" i="156" s="1"/>
  <c r="W15" i="156"/>
  <c r="M74" i="135" l="1"/>
  <c r="K74" i="135"/>
  <c r="I74" i="135"/>
  <c r="H59" i="157"/>
  <c r="J59" i="157"/>
  <c r="K59" i="157"/>
  <c r="L14" i="133"/>
  <c r="J14" i="133"/>
  <c r="M14" i="133"/>
  <c r="I14" i="133"/>
  <c r="J13" i="133"/>
  <c r="J30" i="133" s="1"/>
  <c r="I13" i="133"/>
  <c r="M13" i="133"/>
  <c r="M30" i="133" s="1"/>
  <c r="L13" i="133"/>
  <c r="L30" i="133" s="1"/>
  <c r="K13" i="133"/>
  <c r="K30" i="133" s="1"/>
  <c r="C42" i="164"/>
  <c r="C43" i="164" s="1"/>
  <c r="C46" i="164" s="1"/>
  <c r="C47" i="164" s="1"/>
  <c r="C48" i="164" s="1"/>
  <c r="C49" i="164" s="1"/>
  <c r="C50" i="164" s="1"/>
  <c r="C57" i="164" s="1"/>
  <c r="C38" i="164"/>
  <c r="C41" i="164" s="1"/>
  <c r="C34" i="161"/>
  <c r="C35" i="161" s="1"/>
  <c r="C36" i="161" s="1"/>
  <c r="K57" i="159"/>
  <c r="J74" i="135"/>
  <c r="H74" i="135"/>
  <c r="J94" i="156"/>
  <c r="J80" i="156"/>
  <c r="J82" i="156"/>
  <c r="J90" i="156"/>
  <c r="J98" i="156"/>
  <c r="J106" i="156"/>
  <c r="J114" i="156"/>
  <c r="J99" i="156"/>
  <c r="J107" i="156"/>
  <c r="J86" i="156"/>
  <c r="J110" i="156"/>
  <c r="J95" i="156"/>
  <c r="J111" i="156"/>
  <c r="J89" i="156"/>
  <c r="J105" i="156"/>
  <c r="J83" i="156"/>
  <c r="J91" i="156"/>
  <c r="J102" i="156"/>
  <c r="J103" i="156"/>
  <c r="J97" i="156"/>
  <c r="J84" i="156"/>
  <c r="J92" i="156"/>
  <c r="J100" i="156"/>
  <c r="J108" i="156"/>
  <c r="J85" i="156"/>
  <c r="J93" i="156"/>
  <c r="J101" i="156"/>
  <c r="J109" i="156"/>
  <c r="J87" i="156"/>
  <c r="J81" i="156"/>
  <c r="J113" i="156"/>
  <c r="J88" i="156"/>
  <c r="J96" i="156"/>
  <c r="J104" i="156"/>
  <c r="J112" i="156"/>
  <c r="S37" i="151"/>
  <c r="R37" i="151"/>
  <c r="Q37" i="151"/>
  <c r="P37" i="151"/>
  <c r="O37" i="151"/>
  <c r="C39" i="161" l="1"/>
  <c r="C40" i="161" s="1"/>
  <c r="C41" i="161" s="1"/>
  <c r="C44" i="161" s="1"/>
  <c r="C45" i="161" s="1"/>
  <c r="C46" i="161" s="1"/>
  <c r="O14" i="124"/>
  <c r="P14" i="124"/>
  <c r="Q14" i="124"/>
  <c r="R14" i="124"/>
  <c r="S14" i="124"/>
  <c r="S48" i="159" l="1"/>
  <c r="R48" i="159"/>
  <c r="Q48" i="159"/>
  <c r="P48" i="159"/>
  <c r="O48" i="159"/>
  <c r="S41" i="159"/>
  <c r="R41" i="159"/>
  <c r="Q41" i="159"/>
  <c r="P41" i="159"/>
  <c r="O41" i="159"/>
  <c r="S31" i="159"/>
  <c r="R31" i="159"/>
  <c r="Q31" i="159"/>
  <c r="P31" i="159"/>
  <c r="O31" i="159"/>
  <c r="S23" i="159"/>
  <c r="R23" i="159"/>
  <c r="Q23" i="159"/>
  <c r="P23" i="159"/>
  <c r="O23" i="159"/>
  <c r="S18" i="159"/>
  <c r="R18" i="159"/>
  <c r="Q18" i="159"/>
  <c r="P18" i="159"/>
  <c r="O18" i="159"/>
  <c r="C14" i="159"/>
  <c r="C15" i="159" s="1"/>
  <c r="C16" i="159" s="1"/>
  <c r="C17" i="159" s="1"/>
  <c r="C18" i="159" s="1"/>
  <c r="C21" i="159" s="1"/>
  <c r="C22" i="159" s="1"/>
  <c r="C23" i="159" s="1"/>
  <c r="C26" i="159" s="1"/>
  <c r="C27" i="159" s="1"/>
  <c r="C28" i="159" s="1"/>
  <c r="C29" i="159" s="1"/>
  <c r="C30" i="159" s="1"/>
  <c r="C31" i="159" s="1"/>
  <c r="C34" i="159" s="1"/>
  <c r="C37" i="159" s="1"/>
  <c r="C38" i="159" s="1"/>
  <c r="C39" i="159" s="1"/>
  <c r="C40" i="159" s="1"/>
  <c r="C41" i="159" s="1"/>
  <c r="C44" i="159" s="1"/>
  <c r="C45" i="159" s="1"/>
  <c r="C46" i="159" s="1"/>
  <c r="C47" i="159" s="1"/>
  <c r="C48" i="159" s="1"/>
  <c r="C51" i="159" s="1"/>
  <c r="C4" i="159"/>
  <c r="S51" i="159" l="1"/>
  <c r="R51" i="159"/>
  <c r="Q51" i="159"/>
  <c r="P34" i="159"/>
  <c r="S34" i="159"/>
  <c r="S57" i="159" s="1"/>
  <c r="P51" i="159"/>
  <c r="O51" i="159"/>
  <c r="O34" i="159"/>
  <c r="Q34" i="159"/>
  <c r="R34" i="159"/>
  <c r="Q57" i="159" l="1"/>
  <c r="O57" i="159"/>
  <c r="P57" i="159"/>
  <c r="R57" i="159"/>
  <c r="S47" i="157"/>
  <c r="R47" i="157"/>
  <c r="Q47" i="157"/>
  <c r="P47" i="157"/>
  <c r="O47" i="157"/>
  <c r="S40" i="157"/>
  <c r="R40" i="157"/>
  <c r="Q40" i="157"/>
  <c r="P40" i="157"/>
  <c r="O40" i="157"/>
  <c r="S30" i="157"/>
  <c r="R30" i="157"/>
  <c r="Q30" i="157"/>
  <c r="P30" i="157"/>
  <c r="O30" i="157"/>
  <c r="S22" i="157"/>
  <c r="R22" i="157"/>
  <c r="Q22" i="157"/>
  <c r="P22" i="157"/>
  <c r="O22" i="157"/>
  <c r="S17" i="157"/>
  <c r="R17" i="157"/>
  <c r="Q17" i="157"/>
  <c r="P17" i="157"/>
  <c r="O17" i="157"/>
  <c r="C13" i="157"/>
  <c r="C14" i="157" s="1"/>
  <c r="C15" i="157" s="1"/>
  <c r="C16" i="157" s="1"/>
  <c r="C17" i="157" s="1"/>
  <c r="C20" i="157" s="1"/>
  <c r="C21" i="157" s="1"/>
  <c r="C22" i="157" s="1"/>
  <c r="C25" i="157" s="1"/>
  <c r="C26" i="157" s="1"/>
  <c r="C27" i="157" s="1"/>
  <c r="C28" i="157" s="1"/>
  <c r="C29" i="157" s="1"/>
  <c r="C30" i="157" s="1"/>
  <c r="C33" i="157" s="1"/>
  <c r="C36" i="157" s="1"/>
  <c r="C37" i="157" s="1"/>
  <c r="C38" i="157" s="1"/>
  <c r="C39" i="157" s="1"/>
  <c r="C40" i="157" s="1"/>
  <c r="C43" i="157" s="1"/>
  <c r="C44" i="157" s="1"/>
  <c r="C45" i="157" s="1"/>
  <c r="C46" i="157" s="1"/>
  <c r="C47" i="157" s="1"/>
  <c r="C4" i="157"/>
  <c r="P50" i="157" l="1"/>
  <c r="O50" i="157"/>
  <c r="O53" i="157" s="1"/>
  <c r="Q33" i="157"/>
  <c r="Q50" i="157"/>
  <c r="O33" i="157"/>
  <c r="S50" i="157"/>
  <c r="C50" i="157"/>
  <c r="R33" i="157"/>
  <c r="S33" i="157"/>
  <c r="P33" i="157"/>
  <c r="P59" i="157" s="1"/>
  <c r="R50" i="157"/>
  <c r="Q59" i="157"/>
  <c r="O59" i="157" l="1"/>
  <c r="S59" i="157"/>
  <c r="R59" i="157"/>
  <c r="P51" i="155" l="1"/>
  <c r="Q51" i="155"/>
  <c r="R51" i="155"/>
  <c r="S51" i="155"/>
  <c r="O51" i="155"/>
  <c r="W57" i="156"/>
  <c r="W55" i="156"/>
  <c r="W54" i="156"/>
  <c r="W53" i="156"/>
  <c r="W43" i="156"/>
  <c r="W41" i="156"/>
  <c r="W40" i="156"/>
  <c r="W39" i="156"/>
  <c r="W27" i="156"/>
  <c r="W26" i="156"/>
  <c r="W25" i="156"/>
  <c r="W12" i="156"/>
  <c r="W29" i="156"/>
  <c r="C13" i="156"/>
  <c r="C14" i="156" s="1"/>
  <c r="C15" i="156" l="1"/>
  <c r="C16" i="156" s="1"/>
  <c r="C17" i="156" s="1"/>
  <c r="C25" i="156" s="1"/>
  <c r="C26" i="156" s="1"/>
  <c r="W58" i="156"/>
  <c r="W28" i="156"/>
  <c r="W42" i="156"/>
  <c r="W44" i="156"/>
  <c r="W56" i="156"/>
  <c r="W30" i="156"/>
  <c r="C4" i="156"/>
  <c r="C27" i="156" l="1"/>
  <c r="C28" i="156" s="1"/>
  <c r="C29" i="156" s="1"/>
  <c r="C30" i="156" s="1"/>
  <c r="C39" i="156" s="1"/>
  <c r="C40" i="156" s="1"/>
  <c r="C33" i="133"/>
  <c r="C34" i="133" s="1"/>
  <c r="C35" i="133" s="1"/>
  <c r="C36" i="133" s="1"/>
  <c r="C37" i="133" s="1"/>
  <c r="C38" i="133" s="1"/>
  <c r="C39" i="133" s="1"/>
  <c r="C40" i="133" s="1"/>
  <c r="C41" i="133" s="1"/>
  <c r="C42" i="133" s="1"/>
  <c r="C41" i="156" l="1"/>
  <c r="C42" i="156" s="1"/>
  <c r="C43" i="156" s="1"/>
  <c r="C44" i="156" s="1"/>
  <c r="C53" i="156" s="1"/>
  <c r="C54" i="156" s="1"/>
  <c r="C13" i="140"/>
  <c r="C14" i="140" s="1"/>
  <c r="C15" i="140" s="1"/>
  <c r="C16" i="140" s="1"/>
  <c r="C17" i="140" s="1"/>
  <c r="C18" i="140" s="1"/>
  <c r="C55" i="156" l="1"/>
  <c r="C56" i="156" s="1"/>
  <c r="C57" i="156" s="1"/>
  <c r="C58" i="156" s="1"/>
  <c r="C67" i="156" s="1"/>
  <c r="C68" i="156" s="1"/>
  <c r="C69" i="156" s="1"/>
  <c r="C70" i="156" s="1"/>
  <c r="C71" i="156" s="1"/>
  <c r="C72" i="156" s="1"/>
  <c r="S73" i="145"/>
  <c r="R73" i="145"/>
  <c r="Q73" i="145"/>
  <c r="P73" i="145"/>
  <c r="O73" i="145"/>
  <c r="M73" i="145"/>
  <c r="J73" i="145"/>
  <c r="I73" i="145"/>
  <c r="H73" i="145"/>
  <c r="S51" i="145"/>
  <c r="R51" i="145"/>
  <c r="Q51" i="145"/>
  <c r="P51" i="145"/>
  <c r="O51" i="145"/>
  <c r="M51" i="145"/>
  <c r="L51" i="145"/>
  <c r="J51" i="145"/>
  <c r="I51" i="145"/>
  <c r="H51" i="145"/>
  <c r="S40" i="145"/>
  <c r="R40" i="145"/>
  <c r="Q40" i="145"/>
  <c r="P40" i="145"/>
  <c r="O40" i="145"/>
  <c r="M40" i="145"/>
  <c r="L40" i="145"/>
  <c r="J40" i="145"/>
  <c r="I40" i="145"/>
  <c r="H40" i="145"/>
  <c r="S29" i="145"/>
  <c r="R29" i="145"/>
  <c r="Q29" i="145"/>
  <c r="P29" i="145"/>
  <c r="O29" i="145"/>
  <c r="M29" i="145"/>
  <c r="J29" i="145"/>
  <c r="I29" i="145"/>
  <c r="H29" i="145"/>
  <c r="S18" i="145"/>
  <c r="R18" i="145"/>
  <c r="Q18" i="145"/>
  <c r="P18" i="145"/>
  <c r="O18" i="145"/>
  <c r="J18" i="145"/>
  <c r="I18" i="145"/>
  <c r="H18" i="145"/>
  <c r="S61" i="145"/>
  <c r="R61" i="145"/>
  <c r="Q61" i="145"/>
  <c r="P61" i="145"/>
  <c r="O61" i="145"/>
  <c r="S60" i="145"/>
  <c r="R60" i="145"/>
  <c r="Q60" i="145"/>
  <c r="P60" i="145"/>
  <c r="O60" i="145"/>
  <c r="S59" i="145"/>
  <c r="R59" i="145"/>
  <c r="Q59" i="145"/>
  <c r="P59" i="145"/>
  <c r="O59" i="145"/>
  <c r="S58" i="145"/>
  <c r="R58" i="145"/>
  <c r="Q58" i="145"/>
  <c r="P58" i="145"/>
  <c r="O58" i="145"/>
  <c r="S57" i="145"/>
  <c r="R57" i="145"/>
  <c r="Q57" i="145"/>
  <c r="P57" i="145"/>
  <c r="O57" i="145"/>
  <c r="S56" i="145"/>
  <c r="S62" i="145" s="1"/>
  <c r="R56" i="145"/>
  <c r="R62" i="145" s="1"/>
  <c r="Q56" i="145"/>
  <c r="Q62" i="145" s="1"/>
  <c r="P56" i="145"/>
  <c r="P62" i="145" s="1"/>
  <c r="O56" i="145"/>
  <c r="O62" i="145" s="1"/>
  <c r="I56" i="145"/>
  <c r="J56" i="145"/>
  <c r="L56" i="145"/>
  <c r="M56" i="145"/>
  <c r="I57" i="145"/>
  <c r="J57" i="145"/>
  <c r="L57" i="145"/>
  <c r="M57" i="145"/>
  <c r="I58" i="145"/>
  <c r="J58" i="145"/>
  <c r="L58" i="145"/>
  <c r="M58" i="145"/>
  <c r="I59" i="145"/>
  <c r="J59" i="145"/>
  <c r="L59" i="145"/>
  <c r="M59" i="145"/>
  <c r="I60" i="145"/>
  <c r="J60" i="145"/>
  <c r="L60" i="145"/>
  <c r="M60" i="145"/>
  <c r="I61" i="145"/>
  <c r="J61" i="145"/>
  <c r="L61" i="145"/>
  <c r="M61" i="145"/>
  <c r="H61" i="145"/>
  <c r="H60" i="145"/>
  <c r="H59" i="145"/>
  <c r="H58" i="145"/>
  <c r="H57" i="145"/>
  <c r="H56" i="145"/>
  <c r="C4" i="145"/>
  <c r="X79" i="145"/>
  <c r="C13" i="145"/>
  <c r="C14" i="145" s="1"/>
  <c r="C15" i="145" s="1"/>
  <c r="C16" i="145" s="1"/>
  <c r="C17" i="145" s="1"/>
  <c r="C18" i="145" s="1"/>
  <c r="C20" i="145" s="1"/>
  <c r="C23" i="145" s="1"/>
  <c r="C24" i="145" s="1"/>
  <c r="C25" i="145" s="1"/>
  <c r="C26" i="145" s="1"/>
  <c r="C27" i="145" s="1"/>
  <c r="C28" i="145" s="1"/>
  <c r="C29" i="145" s="1"/>
  <c r="C31" i="145" s="1"/>
  <c r="C34" i="145" s="1"/>
  <c r="C35" i="145" s="1"/>
  <c r="C36" i="145" s="1"/>
  <c r="C37" i="145" s="1"/>
  <c r="C38" i="145" s="1"/>
  <c r="C39" i="145" s="1"/>
  <c r="C40" i="145" s="1"/>
  <c r="C42" i="145" s="1"/>
  <c r="S45" i="155"/>
  <c r="R45" i="155"/>
  <c r="Q45" i="155"/>
  <c r="P45" i="155"/>
  <c r="O45" i="155"/>
  <c r="S29" i="155"/>
  <c r="R29" i="155"/>
  <c r="Q29" i="155"/>
  <c r="P29" i="155"/>
  <c r="O29" i="155"/>
  <c r="S21" i="155"/>
  <c r="R21" i="155"/>
  <c r="Q21" i="155"/>
  <c r="P21" i="155"/>
  <c r="O21" i="155"/>
  <c r="S16" i="155"/>
  <c r="R16" i="155"/>
  <c r="Q16" i="155"/>
  <c r="P16" i="155"/>
  <c r="O16" i="155"/>
  <c r="C13" i="155"/>
  <c r="C14" i="155" s="1"/>
  <c r="C15" i="155" s="1"/>
  <c r="C16" i="155" s="1"/>
  <c r="C19" i="155" s="1"/>
  <c r="C20" i="155" s="1"/>
  <c r="C21" i="155" s="1"/>
  <c r="C24" i="155" s="1"/>
  <c r="C25" i="155" s="1"/>
  <c r="C26" i="155" s="1"/>
  <c r="C27" i="155" s="1"/>
  <c r="C28" i="155" s="1"/>
  <c r="C29" i="155" s="1"/>
  <c r="C32" i="155" s="1"/>
  <c r="C35" i="155" s="1"/>
  <c r="C36" i="155" s="1"/>
  <c r="C37" i="155" s="1"/>
  <c r="C38" i="155" s="1"/>
  <c r="C39" i="155" s="1"/>
  <c r="C40" i="155" s="1"/>
  <c r="C41" i="155" s="1"/>
  <c r="C42" i="155" s="1"/>
  <c r="C43" i="155" s="1"/>
  <c r="C44" i="155" s="1"/>
  <c r="C45" i="155" s="1"/>
  <c r="C48" i="155" s="1"/>
  <c r="C49" i="155" s="1"/>
  <c r="C50" i="155" s="1"/>
  <c r="C51" i="155" s="1"/>
  <c r="C4" i="155"/>
  <c r="J62" i="145" l="1"/>
  <c r="I62" i="145"/>
  <c r="M62" i="145"/>
  <c r="C81" i="156"/>
  <c r="H62" i="145"/>
  <c r="L62" i="145"/>
  <c r="P32" i="155"/>
  <c r="P57" i="155" s="1"/>
  <c r="Q32" i="155"/>
  <c r="Q57" i="155" s="1"/>
  <c r="R32" i="155"/>
  <c r="R57" i="155" s="1"/>
  <c r="O32" i="155"/>
  <c r="O57" i="155" s="1"/>
  <c r="S32" i="155"/>
  <c r="S57" i="155" s="1"/>
  <c r="C56" i="145"/>
  <c r="C57" i="145" s="1"/>
  <c r="C58" i="145" s="1"/>
  <c r="C59" i="145" s="1"/>
  <c r="C60" i="145" s="1"/>
  <c r="C61" i="145" s="1"/>
  <c r="C62" i="145" s="1"/>
  <c r="C64" i="145" s="1"/>
  <c r="C67" i="145" s="1"/>
  <c r="C68" i="145" s="1"/>
  <c r="C69" i="145" s="1"/>
  <c r="C70" i="145" s="1"/>
  <c r="C71" i="145" s="1"/>
  <c r="C72" i="145" s="1"/>
  <c r="C73" i="145" s="1"/>
  <c r="C75" i="145" s="1"/>
  <c r="C45" i="145"/>
  <c r="C46" i="145" s="1"/>
  <c r="C47" i="145" s="1"/>
  <c r="C48" i="145" s="1"/>
  <c r="C49" i="145" s="1"/>
  <c r="C50" i="145" s="1"/>
  <c r="C51" i="145" s="1"/>
  <c r="C53" i="145" s="1"/>
  <c r="M51" i="153" l="1"/>
  <c r="C36" i="153"/>
  <c r="C37" i="153" s="1"/>
  <c r="C38" i="153" s="1"/>
  <c r="C39" i="153" s="1"/>
  <c r="C40" i="153" s="1"/>
  <c r="C41" i="153" s="1"/>
  <c r="C42" i="153" s="1"/>
  <c r="C43" i="153" s="1"/>
  <c r="C44" i="153" s="1"/>
  <c r="C45" i="153" s="1"/>
  <c r="O65" i="135" l="1"/>
  <c r="O68" i="135" s="1"/>
  <c r="S65" i="135"/>
  <c r="S68" i="135" s="1"/>
  <c r="R65" i="135"/>
  <c r="R68" i="135" s="1"/>
  <c r="Q65" i="135"/>
  <c r="Q68" i="135" s="1"/>
  <c r="P65" i="135"/>
  <c r="P68" i="135" s="1"/>
  <c r="M51" i="154"/>
  <c r="Q22" i="135"/>
  <c r="R22" i="135"/>
  <c r="S22" i="135"/>
  <c r="Q30" i="135"/>
  <c r="R30" i="135"/>
  <c r="S30" i="135"/>
  <c r="P30" i="135"/>
  <c r="O30" i="135"/>
  <c r="P22" i="135"/>
  <c r="O22" i="135"/>
  <c r="P17" i="135"/>
  <c r="Q17" i="135"/>
  <c r="R17" i="135"/>
  <c r="S17" i="135"/>
  <c r="O17" i="135"/>
  <c r="S33" i="135" l="1"/>
  <c r="S74" i="135" s="1"/>
  <c r="P33" i="135"/>
  <c r="P74" i="135" s="1"/>
  <c r="R33" i="135"/>
  <c r="R74" i="135" s="1"/>
  <c r="Q33" i="135"/>
  <c r="Q74" i="135" s="1"/>
  <c r="O33" i="135"/>
  <c r="O74" i="135" s="1"/>
  <c r="S45" i="154"/>
  <c r="R45" i="154"/>
  <c r="Q45" i="154"/>
  <c r="P45" i="154"/>
  <c r="O45" i="154"/>
  <c r="S29" i="154"/>
  <c r="R29" i="154"/>
  <c r="Q29" i="154"/>
  <c r="P29" i="154"/>
  <c r="O29" i="154"/>
  <c r="S21" i="154"/>
  <c r="R21" i="154"/>
  <c r="Q21" i="154"/>
  <c r="P21" i="154"/>
  <c r="O21" i="154"/>
  <c r="S16" i="154"/>
  <c r="R16" i="154"/>
  <c r="Q16" i="154"/>
  <c r="P16" i="154"/>
  <c r="O16" i="154"/>
  <c r="C13" i="154"/>
  <c r="C14" i="154" s="1"/>
  <c r="C15" i="154" s="1"/>
  <c r="C16" i="154" s="1"/>
  <c r="C19" i="154" s="1"/>
  <c r="C20" i="154" s="1"/>
  <c r="C21" i="154" s="1"/>
  <c r="C24" i="154" s="1"/>
  <c r="C25" i="154" s="1"/>
  <c r="C26" i="154" s="1"/>
  <c r="C27" i="154" s="1"/>
  <c r="C28" i="154" s="1"/>
  <c r="C29" i="154" s="1"/>
  <c r="C32" i="154" s="1"/>
  <c r="C35" i="154" s="1"/>
  <c r="C36" i="154" s="1"/>
  <c r="C37" i="154" s="1"/>
  <c r="C38" i="154" s="1"/>
  <c r="C39" i="154" s="1"/>
  <c r="C40" i="154" s="1"/>
  <c r="C41" i="154" s="1"/>
  <c r="C42" i="154" s="1"/>
  <c r="C43" i="154" s="1"/>
  <c r="C44" i="154" s="1"/>
  <c r="C45" i="154" s="1"/>
  <c r="C4" i="154"/>
  <c r="S45" i="153"/>
  <c r="R45" i="153"/>
  <c r="Q45" i="153"/>
  <c r="P45" i="153"/>
  <c r="O45" i="153"/>
  <c r="S29" i="153"/>
  <c r="R29" i="153"/>
  <c r="Q29" i="153"/>
  <c r="P29" i="153"/>
  <c r="O29" i="153"/>
  <c r="S21" i="153"/>
  <c r="R21" i="153"/>
  <c r="Q21" i="153"/>
  <c r="Q32" i="153" s="1"/>
  <c r="P21" i="153"/>
  <c r="O21" i="153"/>
  <c r="S16" i="153"/>
  <c r="R16" i="153"/>
  <c r="Q16" i="153"/>
  <c r="P16" i="153"/>
  <c r="O16" i="153"/>
  <c r="C13" i="153"/>
  <c r="C14" i="153" s="1"/>
  <c r="C15" i="153" s="1"/>
  <c r="C16" i="153" s="1"/>
  <c r="C19" i="153" s="1"/>
  <c r="C20" i="153" s="1"/>
  <c r="C21" i="153" s="1"/>
  <c r="C24" i="153" s="1"/>
  <c r="C25" i="153" s="1"/>
  <c r="C26" i="153" s="1"/>
  <c r="C27" i="153" s="1"/>
  <c r="C28" i="153" s="1"/>
  <c r="C29" i="153" s="1"/>
  <c r="C32" i="153" s="1"/>
  <c r="C4" i="153"/>
  <c r="S32" i="153" l="1"/>
  <c r="S32" i="154"/>
  <c r="Q51" i="153"/>
  <c r="S51" i="153"/>
  <c r="O32" i="153"/>
  <c r="P32" i="153"/>
  <c r="R32" i="153"/>
  <c r="O32" i="154"/>
  <c r="P32" i="154"/>
  <c r="R32" i="154"/>
  <c r="Q32" i="154"/>
  <c r="C4" i="152"/>
  <c r="S36" i="142"/>
  <c r="R36" i="142"/>
  <c r="Q36" i="142"/>
  <c r="P36" i="142"/>
  <c r="O36" i="142"/>
  <c r="P22" i="142"/>
  <c r="Q22" i="142"/>
  <c r="R22" i="142"/>
  <c r="S22" i="142"/>
  <c r="O22" i="142"/>
  <c r="S45" i="151"/>
  <c r="R45" i="151"/>
  <c r="Q45" i="151"/>
  <c r="P45" i="151"/>
  <c r="O45" i="151"/>
  <c r="P51" i="153" l="1"/>
  <c r="O51" i="153"/>
  <c r="Q51" i="154"/>
  <c r="R51" i="154"/>
  <c r="P51" i="154"/>
  <c r="R51" i="153"/>
  <c r="O51" i="154"/>
  <c r="S51" i="154"/>
  <c r="P28" i="132"/>
  <c r="Q28" i="132"/>
  <c r="R28" i="132"/>
  <c r="S28" i="132"/>
  <c r="O28" i="132"/>
  <c r="S29" i="151" l="1"/>
  <c r="R29" i="151"/>
  <c r="Q29" i="151"/>
  <c r="P29" i="151"/>
  <c r="O29" i="151"/>
  <c r="S21" i="151"/>
  <c r="R21" i="151"/>
  <c r="Q21" i="151"/>
  <c r="P21" i="151"/>
  <c r="O21" i="151"/>
  <c r="S16" i="151"/>
  <c r="R16" i="151"/>
  <c r="Q16" i="151"/>
  <c r="P16" i="151"/>
  <c r="O16" i="151"/>
  <c r="C13" i="151"/>
  <c r="C14" i="151" s="1"/>
  <c r="C15" i="151" s="1"/>
  <c r="C16" i="151" s="1"/>
  <c r="C19" i="151" s="1"/>
  <c r="C20" i="151" s="1"/>
  <c r="C21" i="151" s="1"/>
  <c r="C24" i="151" s="1"/>
  <c r="C25" i="151" s="1"/>
  <c r="C26" i="151" s="1"/>
  <c r="C27" i="151" s="1"/>
  <c r="C28" i="151" s="1"/>
  <c r="C29" i="151" s="1"/>
  <c r="C32" i="151" s="1"/>
  <c r="C35" i="151" s="1"/>
  <c r="C4" i="151"/>
  <c r="S29" i="150"/>
  <c r="R29" i="150"/>
  <c r="Q29" i="150"/>
  <c r="P29" i="150"/>
  <c r="O29" i="150"/>
  <c r="S21" i="150"/>
  <c r="R21" i="150"/>
  <c r="Q21" i="150"/>
  <c r="P21" i="150"/>
  <c r="O21" i="150"/>
  <c r="S16" i="150"/>
  <c r="R16" i="150"/>
  <c r="Q16" i="150"/>
  <c r="P16" i="150"/>
  <c r="P32" i="150" s="1"/>
  <c r="O16" i="150"/>
  <c r="C13" i="150"/>
  <c r="C14" i="150" s="1"/>
  <c r="C15" i="150" s="1"/>
  <c r="C16" i="150" s="1"/>
  <c r="C19" i="150" s="1"/>
  <c r="C20" i="150" s="1"/>
  <c r="C21" i="150" s="1"/>
  <c r="C24" i="150" s="1"/>
  <c r="C25" i="150" s="1"/>
  <c r="C26" i="150" s="1"/>
  <c r="C27" i="150" s="1"/>
  <c r="C28" i="150" s="1"/>
  <c r="C29" i="150" s="1"/>
  <c r="C32" i="150" s="1"/>
  <c r="C4" i="150"/>
  <c r="S39" i="149"/>
  <c r="R39" i="149"/>
  <c r="Q39" i="149"/>
  <c r="P39" i="149"/>
  <c r="O39" i="149"/>
  <c r="P32" i="151" l="1"/>
  <c r="P40" i="151" s="1"/>
  <c r="O32" i="150"/>
  <c r="Q32" i="150"/>
  <c r="R32" i="150"/>
  <c r="S32" i="150"/>
  <c r="C36" i="151"/>
  <c r="C37" i="151" s="1"/>
  <c r="C40" i="151" s="1"/>
  <c r="C43" i="151" s="1"/>
  <c r="C44" i="151" s="1"/>
  <c r="C45" i="151" s="1"/>
  <c r="O32" i="151"/>
  <c r="O40" i="151" s="1"/>
  <c r="S32" i="151"/>
  <c r="S40" i="151" s="1"/>
  <c r="Q32" i="151"/>
  <c r="Q40" i="151" s="1"/>
  <c r="R32" i="151"/>
  <c r="R40" i="151" s="1"/>
  <c r="S29" i="149"/>
  <c r="R29" i="149"/>
  <c r="Q29" i="149"/>
  <c r="P29" i="149"/>
  <c r="O29" i="149"/>
  <c r="S21" i="149"/>
  <c r="R21" i="149"/>
  <c r="Q21" i="149"/>
  <c r="P21" i="149"/>
  <c r="O21" i="149"/>
  <c r="S16" i="149"/>
  <c r="R16" i="149"/>
  <c r="Q16" i="149"/>
  <c r="P16" i="149"/>
  <c r="O16" i="149"/>
  <c r="C13" i="149"/>
  <c r="C14" i="149" s="1"/>
  <c r="C15" i="149" s="1"/>
  <c r="C16" i="149" s="1"/>
  <c r="C19" i="149" s="1"/>
  <c r="C20" i="149" s="1"/>
  <c r="C21" i="149" s="1"/>
  <c r="C24" i="149" s="1"/>
  <c r="C25" i="149" s="1"/>
  <c r="C26" i="149" s="1"/>
  <c r="C27" i="149" s="1"/>
  <c r="C28" i="149" s="1"/>
  <c r="C29" i="149" s="1"/>
  <c r="C32" i="149" s="1"/>
  <c r="C35" i="149" s="1"/>
  <c r="C36" i="149" s="1"/>
  <c r="C37" i="149" s="1"/>
  <c r="C38" i="149" s="1"/>
  <c r="C39" i="149" s="1"/>
  <c r="C4" i="149"/>
  <c r="S32" i="149" l="1"/>
  <c r="S44" i="149" s="1"/>
  <c r="R32" i="149"/>
  <c r="R44" i="149" s="1"/>
  <c r="P32" i="149"/>
  <c r="P44" i="149" s="1"/>
  <c r="Q32" i="149"/>
  <c r="Q44" i="149" s="1"/>
  <c r="O32" i="149"/>
  <c r="O44" i="149" s="1"/>
  <c r="S29" i="147" l="1"/>
  <c r="R29" i="147"/>
  <c r="Q29" i="147"/>
  <c r="P29" i="147"/>
  <c r="O29" i="147"/>
  <c r="S21" i="147"/>
  <c r="R21" i="147"/>
  <c r="Q21" i="147"/>
  <c r="P21" i="147"/>
  <c r="O21" i="147"/>
  <c r="S16" i="147"/>
  <c r="R16" i="147"/>
  <c r="Q16" i="147"/>
  <c r="P16" i="147"/>
  <c r="P32" i="147" s="1"/>
  <c r="O16" i="147"/>
  <c r="C13" i="147"/>
  <c r="C14" i="147" s="1"/>
  <c r="C15" i="147" s="1"/>
  <c r="C16" i="147" s="1"/>
  <c r="C4" i="147"/>
  <c r="S32" i="147" l="1"/>
  <c r="C19" i="147"/>
  <c r="Q32" i="147"/>
  <c r="R32" i="147"/>
  <c r="O32" i="147"/>
  <c r="O35" i="147" s="1"/>
  <c r="C20" i="147" l="1"/>
  <c r="C21" i="147" s="1"/>
  <c r="C13" i="135"/>
  <c r="C14" i="135" s="1"/>
  <c r="C15" i="135" s="1"/>
  <c r="C16" i="135" s="1"/>
  <c r="C17" i="135" s="1"/>
  <c r="C20" i="135" s="1"/>
  <c r="C21" i="135" s="1"/>
  <c r="C22" i="135" s="1"/>
  <c r="C25" i="135" s="1"/>
  <c r="C26" i="135" s="1"/>
  <c r="C27" i="135" s="1"/>
  <c r="C28" i="135" s="1"/>
  <c r="C29" i="135" s="1"/>
  <c r="C30" i="135" s="1"/>
  <c r="C33" i="135" s="1"/>
  <c r="C36" i="135" s="1"/>
  <c r="C24" i="147" l="1"/>
  <c r="C25" i="147" s="1"/>
  <c r="C26" i="147" s="1"/>
  <c r="C27" i="147" s="1"/>
  <c r="C28" i="147" s="1"/>
  <c r="C29" i="147" s="1"/>
  <c r="C44" i="135"/>
  <c r="C45" i="135" s="1"/>
  <c r="C46" i="135" s="1"/>
  <c r="C47" i="135" s="1"/>
  <c r="C48" i="135" s="1"/>
  <c r="C49" i="135" s="1"/>
  <c r="C50" i="135" s="1"/>
  <c r="C51" i="135" s="1"/>
  <c r="C52" i="135" s="1"/>
  <c r="C53" i="135" s="1"/>
  <c r="C54" i="135" s="1"/>
  <c r="C55" i="135" s="1"/>
  <c r="C56" i="135" s="1"/>
  <c r="C57" i="135" s="1"/>
  <c r="C58" i="135" s="1"/>
  <c r="C59" i="135" s="1"/>
  <c r="C60" i="135" s="1"/>
  <c r="C61" i="135" s="1"/>
  <c r="C62" i="135" s="1"/>
  <c r="C32" i="147" l="1"/>
  <c r="C65" i="135"/>
  <c r="C68" i="135" s="1"/>
  <c r="P15" i="142"/>
  <c r="Q15" i="142"/>
  <c r="R15" i="142"/>
  <c r="S15" i="142"/>
  <c r="O15" i="142"/>
  <c r="C13" i="142"/>
  <c r="C14" i="142" s="1"/>
  <c r="C15" i="142" s="1"/>
  <c r="C18" i="142" s="1"/>
  <c r="C4" i="142"/>
  <c r="C19" i="142" l="1"/>
  <c r="C20" i="142" s="1"/>
  <c r="C21" i="142" s="1"/>
  <c r="C22" i="142" s="1"/>
  <c r="C21" i="140"/>
  <c r="C4" i="140"/>
  <c r="S30" i="139"/>
  <c r="R30" i="139"/>
  <c r="Q30" i="139"/>
  <c r="P30" i="139"/>
  <c r="O30" i="139"/>
  <c r="C13" i="139"/>
  <c r="C14" i="139" s="1"/>
  <c r="C15" i="139" s="1"/>
  <c r="C16" i="139" s="1"/>
  <c r="C17" i="139" s="1"/>
  <c r="C18" i="139" s="1"/>
  <c r="C19" i="139" s="1"/>
  <c r="C20" i="139" s="1"/>
  <c r="C21" i="139" s="1"/>
  <c r="C22" i="139" s="1"/>
  <c r="C23" i="139" s="1"/>
  <c r="C24" i="139" s="1"/>
  <c r="C25" i="139" s="1"/>
  <c r="C26" i="139" s="1"/>
  <c r="C27" i="139" s="1"/>
  <c r="C28" i="139" s="1"/>
  <c r="C29" i="139" s="1"/>
  <c r="C30" i="139" s="1"/>
  <c r="C4" i="139"/>
  <c r="C4" i="135"/>
  <c r="C23" i="142" l="1"/>
  <c r="C24" i="142" s="1"/>
  <c r="C27" i="142" s="1"/>
  <c r="C28" i="142" s="1"/>
  <c r="C34" i="142"/>
  <c r="C35" i="142" s="1"/>
  <c r="C36" i="142" s="1"/>
  <c r="C37" i="142" s="1"/>
  <c r="C38" i="142" s="1"/>
  <c r="C22" i="140"/>
  <c r="C23" i="140" s="1"/>
  <c r="C26" i="140" s="1"/>
  <c r="C27" i="140" s="1"/>
  <c r="C28" i="140" s="1"/>
  <c r="C29" i="140" s="1"/>
  <c r="C30" i="140" s="1"/>
  <c r="C31" i="140" s="1"/>
  <c r="C34" i="140" s="1"/>
  <c r="C35" i="140" s="1"/>
  <c r="C36" i="140" s="1"/>
  <c r="C37" i="140" s="1"/>
  <c r="C38" i="140" s="1"/>
  <c r="C39" i="140" s="1"/>
  <c r="C42" i="140" s="1"/>
  <c r="C43" i="140" s="1"/>
  <c r="C44" i="140" s="1"/>
  <c r="C45" i="140" s="1"/>
  <c r="C46" i="140" s="1"/>
  <c r="C49" i="140" s="1"/>
  <c r="C50" i="140" s="1"/>
  <c r="C51" i="140" l="1"/>
  <c r="C52" i="140" s="1"/>
  <c r="C53" i="140" s="1"/>
  <c r="C54" i="140" s="1"/>
  <c r="C55" i="140" s="1"/>
  <c r="C56" i="140" s="1"/>
  <c r="C59" i="140" s="1"/>
  <c r="C60" i="140" s="1"/>
  <c r="C61" i="140" s="1"/>
  <c r="C62" i="140" s="1"/>
  <c r="C63" i="140" s="1"/>
  <c r="C64" i="140" s="1"/>
  <c r="C65" i="140" s="1"/>
  <c r="C66" i="140" s="1"/>
  <c r="C67" i="140" s="1"/>
  <c r="S43" i="132" l="1"/>
  <c r="R43" i="132"/>
  <c r="Q43" i="132"/>
  <c r="P43" i="132"/>
  <c r="O43" i="132"/>
  <c r="S50" i="132"/>
  <c r="R50" i="132"/>
  <c r="Q50" i="132"/>
  <c r="P50" i="132"/>
  <c r="O50" i="132"/>
  <c r="S16" i="132"/>
  <c r="R16" i="132"/>
  <c r="Q16" i="132"/>
  <c r="P16" i="132"/>
  <c r="O16" i="132"/>
  <c r="C14" i="132"/>
  <c r="C15" i="132" s="1"/>
  <c r="C16" i="132" s="1"/>
  <c r="C19" i="132" s="1"/>
  <c r="C20" i="132" s="1"/>
  <c r="C21" i="132" s="1"/>
  <c r="C22" i="132" s="1"/>
  <c r="C23" i="132" s="1"/>
  <c r="C24" i="132" s="1"/>
  <c r="C4" i="132"/>
  <c r="C4" i="124"/>
  <c r="C25" i="132" l="1"/>
  <c r="R53" i="132"/>
  <c r="R54" i="132" s="1"/>
  <c r="P53" i="132"/>
  <c r="P54" i="132" s="1"/>
  <c r="Q53" i="132"/>
  <c r="Q54" i="132" s="1"/>
  <c r="O53" i="132"/>
  <c r="O54" i="132" s="1"/>
  <c r="S53" i="132"/>
  <c r="S54" i="132" s="1"/>
  <c r="P36" i="124"/>
  <c r="P47" i="124" s="1"/>
  <c r="R36" i="124"/>
  <c r="R47" i="124" s="1"/>
  <c r="Q36" i="124"/>
  <c r="Q47" i="124" s="1"/>
  <c r="O36" i="124"/>
  <c r="O47" i="124" s="1"/>
  <c r="S36" i="124"/>
  <c r="S47" i="124" s="1"/>
  <c r="O24" i="124"/>
  <c r="S24" i="124"/>
  <c r="R24" i="124"/>
  <c r="Q24" i="124"/>
  <c r="P24" i="124"/>
  <c r="O63" i="132" l="1"/>
  <c r="O57" i="132"/>
  <c r="P14" i="133" s="1"/>
  <c r="S26" i="124"/>
  <c r="S46" i="124" s="1"/>
  <c r="S48" i="124" s="1"/>
  <c r="P26" i="124"/>
  <c r="P46" i="124" s="1"/>
  <c r="P48" i="124" s="1"/>
  <c r="Q26" i="124"/>
  <c r="Q46" i="124" s="1"/>
  <c r="Q48" i="124" s="1"/>
  <c r="R26" i="124"/>
  <c r="R46" i="124" s="1"/>
  <c r="R48" i="124" s="1"/>
  <c r="O26" i="124"/>
  <c r="O46" i="124" s="1"/>
  <c r="O48" i="124" s="1"/>
  <c r="C26" i="132"/>
  <c r="C27" i="132" s="1"/>
  <c r="C28" i="132" s="1"/>
  <c r="C31" i="132" s="1"/>
  <c r="C32" i="132" s="1"/>
  <c r="C33" i="132" s="1"/>
  <c r="C34" i="132" s="1"/>
  <c r="C35" i="132" s="1"/>
  <c r="C36" i="132" s="1"/>
  <c r="C37" i="132" s="1"/>
  <c r="C38" i="132" s="1"/>
  <c r="C41" i="132" s="1"/>
  <c r="C42" i="132" s="1"/>
  <c r="C43" i="132" s="1"/>
  <c r="C46" i="132" s="1"/>
  <c r="C47" i="132" s="1"/>
  <c r="C48" i="132" s="1"/>
  <c r="C49" i="132" s="1"/>
  <c r="C50" i="132" s="1"/>
  <c r="C53" i="132" s="1"/>
  <c r="C54" i="132" s="1"/>
  <c r="O51" i="124" l="1"/>
  <c r="P13" i="133" s="1"/>
  <c r="P30" i="133" s="1"/>
  <c r="C13" i="124" l="1"/>
  <c r="C14" i="124" l="1"/>
  <c r="C17" i="124" s="1"/>
  <c r="C18" i="124" s="1"/>
  <c r="C19" i="124" s="1"/>
  <c r="C20" i="124" s="1"/>
  <c r="C21" i="124" s="1"/>
  <c r="C22" i="124" s="1"/>
  <c r="C23" i="124" s="1"/>
  <c r="C24" i="124" s="1"/>
  <c r="C25" i="124" s="1"/>
  <c r="C26" i="124" s="1"/>
  <c r="C29" i="124" s="1"/>
  <c r="C30" i="124" s="1"/>
  <c r="C31" i="124" s="1"/>
  <c r="C32" i="124" s="1"/>
  <c r="C33" i="124" s="1"/>
  <c r="C34" i="124" s="1"/>
  <c r="C35" i="124" s="1"/>
  <c r="C13" i="112"/>
  <c r="C14" i="112" s="1"/>
  <c r="C36" i="124" l="1"/>
  <c r="C40" i="124" s="1"/>
  <c r="C43" i="124" s="1"/>
  <c r="C46" i="124" s="1"/>
  <c r="C47" i="124" s="1"/>
  <c r="C48" i="124" s="1"/>
  <c r="C39" i="124"/>
</calcChain>
</file>

<file path=xl/sharedStrings.xml><?xml version="1.0" encoding="utf-8"?>
<sst xmlns="http://schemas.openxmlformats.org/spreadsheetml/2006/main" count="4129" uniqueCount="865">
  <si>
    <t>A</t>
  </si>
  <si>
    <t>B</t>
  </si>
  <si>
    <t>Input cell</t>
  </si>
  <si>
    <t>Calculated data</t>
  </si>
  <si>
    <t>Not to be completed</t>
  </si>
  <si>
    <t>DESCRIPTION</t>
  </si>
  <si>
    <t>UNITS</t>
  </si>
  <si>
    <t>DP</t>
  </si>
  <si>
    <t>C</t>
  </si>
  <si>
    <t>D</t>
  </si>
  <si>
    <t>E</t>
  </si>
  <si>
    <t>F</t>
  </si>
  <si>
    <t xml:space="preserve">YEAR </t>
  </si>
  <si>
    <t>YEAR</t>
  </si>
  <si>
    <t>Date</t>
  </si>
  <si>
    <t>nr</t>
  </si>
  <si>
    <t>Inflation</t>
  </si>
  <si>
    <t>% Change</t>
  </si>
  <si>
    <t>%</t>
  </si>
  <si>
    <t>TABLE INDEX</t>
  </si>
  <si>
    <t xml:space="preserve">Table </t>
  </si>
  <si>
    <t>Link</t>
  </si>
  <si>
    <t>Key</t>
  </si>
  <si>
    <t>Description</t>
  </si>
  <si>
    <t xml:space="preserve">Yes </t>
  </si>
  <si>
    <t>No</t>
  </si>
  <si>
    <t xml:space="preserve">Key </t>
  </si>
  <si>
    <t xml:space="preserve">Inflation </t>
  </si>
  <si>
    <t xml:space="preserve">No. of Staff by Salary Band </t>
  </si>
  <si>
    <t>RELEVANT</t>
  </si>
  <si>
    <t>Changes from previous version</t>
  </si>
  <si>
    <t>Overtime</t>
  </si>
  <si>
    <t>Other Allowances - Standby</t>
  </si>
  <si>
    <t>Bonus &amp; Profit related pay</t>
  </si>
  <si>
    <t>National Insurance Contributions-Employers</t>
  </si>
  <si>
    <t>Ongoing Pension Costs - Defined Benefit Scheme-Employers</t>
  </si>
  <si>
    <t>Ongoing Pension Costs - Defined Contributions Scheme-Employers</t>
  </si>
  <si>
    <t>INFLATION</t>
  </si>
  <si>
    <t>Version</t>
  </si>
  <si>
    <t>Comments/ Notable changes (including sheet and cell references)</t>
  </si>
  <si>
    <t>Effect of changes</t>
  </si>
  <si>
    <t>Reason for changes</t>
  </si>
  <si>
    <t>Change log</t>
  </si>
  <si>
    <t>Direct costs</t>
  </si>
  <si>
    <t>Agency costs</t>
  </si>
  <si>
    <t>Other staff costs (not reported elsewhere)</t>
  </si>
  <si>
    <t>Indirect staff costs</t>
  </si>
  <si>
    <t xml:space="preserve">Please specify … </t>
  </si>
  <si>
    <t xml:space="preserve">RECHARGES … </t>
  </si>
  <si>
    <t>Basic salaries and wage expense</t>
  </si>
  <si>
    <t>Total staff costs</t>
  </si>
  <si>
    <t>Total staff costs (excluding indirects)</t>
  </si>
  <si>
    <t>Recruitment costs</t>
  </si>
  <si>
    <t>Training</t>
  </si>
  <si>
    <t>Motor and travel costs</t>
  </si>
  <si>
    <t>Hotels</t>
  </si>
  <si>
    <t>Employee meals</t>
  </si>
  <si>
    <t>Mobile phone charges</t>
  </si>
  <si>
    <t>Subscription and membership fees</t>
  </si>
  <si>
    <t>Defined Contribution Scheme</t>
  </si>
  <si>
    <t>£'000</t>
  </si>
  <si>
    <t>TELECOMS &amp; IT COSTS</t>
  </si>
  <si>
    <t>Telecommunications (OTN, calls, rental, support, internet, equipment)</t>
  </si>
  <si>
    <t>Hardware warranty and support</t>
  </si>
  <si>
    <t>Software licence and support (EMS, other applications)</t>
  </si>
  <si>
    <t>Total Telecoms &amp; IT costs</t>
  </si>
  <si>
    <t>PROFESSIONAL FEES</t>
  </si>
  <si>
    <t>Total Professional Fees</t>
  </si>
  <si>
    <t>Network planning consultancy</t>
  </si>
  <si>
    <t>Grid Code</t>
  </si>
  <si>
    <t>Legal costs (excluding network planning function)</t>
  </si>
  <si>
    <t>Professional services (excluding network planning function)</t>
  </si>
  <si>
    <t>Public Affairs</t>
  </si>
  <si>
    <t>DS3</t>
  </si>
  <si>
    <t>FACILITIES COSTS</t>
  </si>
  <si>
    <t>Building Rates</t>
  </si>
  <si>
    <t>Heat, light and power</t>
  </si>
  <si>
    <t>Security</t>
  </si>
  <si>
    <t>Maintenance</t>
  </si>
  <si>
    <t>Building and Contents insurance</t>
  </si>
  <si>
    <t>Mail service / switchboard</t>
  </si>
  <si>
    <t>Total Facilities Costs</t>
  </si>
  <si>
    <t>OTHER OPERATING COSTS</t>
  </si>
  <si>
    <t>Total Other Operating Costs</t>
  </si>
  <si>
    <t>Insurance (please specify)</t>
  </si>
  <si>
    <t>Stationery</t>
  </si>
  <si>
    <t>Banking charges</t>
  </si>
  <si>
    <t>Other costs (please specify)</t>
  </si>
  <si>
    <t>GROUP RECHARGES</t>
  </si>
  <si>
    <t>Net recharges</t>
  </si>
  <si>
    <t>Group Recharge - by SONI TSO</t>
  </si>
  <si>
    <t>Group Recharge - to SONI TSO</t>
  </si>
  <si>
    <t>TOTAL (NON-STAFF) OPERATING COSTS</t>
  </si>
  <si>
    <t>Total (non-staff) operating costs (excluding recharges)</t>
  </si>
  <si>
    <t>Total (non-staff) operating costs (including recharges)</t>
  </si>
  <si>
    <t>Total staff costs (including indirect costs)</t>
  </si>
  <si>
    <t>IS Infrastructure</t>
  </si>
  <si>
    <t>Corporate Systems</t>
  </si>
  <si>
    <t>Total</t>
  </si>
  <si>
    <t>HAS - Reserve</t>
  </si>
  <si>
    <t>HAS - Reactive Power Payments</t>
  </si>
  <si>
    <t>HAS - Synch Comp (Energy Costs)</t>
  </si>
  <si>
    <t>HAS - Synch Comp (Start-up Costs)</t>
  </si>
  <si>
    <t>HAS - Synch Comp (Maintenance Costs)</t>
  </si>
  <si>
    <t>HAS - Multimode operation</t>
  </si>
  <si>
    <t>IC Static Frequency Service</t>
  </si>
  <si>
    <t>IC High Frequency Service (1 event)</t>
  </si>
  <si>
    <t xml:space="preserve">Fuel Switching </t>
  </si>
  <si>
    <t>Local Reserve Services Agreements</t>
  </si>
  <si>
    <t>System services</t>
  </si>
  <si>
    <t>Other - please specify</t>
  </si>
  <si>
    <t>Total system services</t>
  </si>
  <si>
    <t>KEY:</t>
  </si>
  <si>
    <t>Deferred Members</t>
  </si>
  <si>
    <t xml:space="preserve">Active Members </t>
  </si>
  <si>
    <t>Defined Benefit Membership (year end figures)</t>
  </si>
  <si>
    <t xml:space="preserve">Pensioner Members </t>
  </si>
  <si>
    <t xml:space="preserve">Total </t>
  </si>
  <si>
    <t>Deficit Value (year end)</t>
  </si>
  <si>
    <t>Deficit Repair Payment</t>
  </si>
  <si>
    <t>Defined Benefit Scheme</t>
  </si>
  <si>
    <t>Defined Contribution Membership (year end figures)</t>
  </si>
  <si>
    <t>Members</t>
  </si>
  <si>
    <t>Contribution Rate</t>
  </si>
  <si>
    <t>Defined Benefit Scheme (post cut off)</t>
  </si>
  <si>
    <t>Deficit relating to liabilities up to 31 March 2019</t>
  </si>
  <si>
    <t xml:space="preserve">Incremental Deficit </t>
  </si>
  <si>
    <t>Ongoing Contribution (employer)</t>
  </si>
  <si>
    <t>Ongoing Contribution (employee)</t>
  </si>
  <si>
    <t>Check</t>
  </si>
  <si>
    <t>Staff Numbers</t>
  </si>
  <si>
    <t>Synchronous Inertial Response</t>
  </si>
  <si>
    <t>Dynamic Reactive Response</t>
  </si>
  <si>
    <t>Fast Frequency Response</t>
  </si>
  <si>
    <t>Total Ramping Margin</t>
  </si>
  <si>
    <t>Fast Post-Fault Active Power Recovery</t>
  </si>
  <si>
    <t>RoCoF</t>
  </si>
  <si>
    <t>AS Reserve Rebalance</t>
  </si>
  <si>
    <t>Opening RAB</t>
  </si>
  <si>
    <t>Additions</t>
  </si>
  <si>
    <t>Return</t>
  </si>
  <si>
    <t>Regulatory Depreciation</t>
  </si>
  <si>
    <t>Closing RAB</t>
  </si>
  <si>
    <t xml:space="preserve">Non-Building </t>
  </si>
  <si>
    <t>Buildings</t>
  </si>
  <si>
    <t>2020-21</t>
  </si>
  <si>
    <t>2021-22</t>
  </si>
  <si>
    <t>2022-23</t>
  </si>
  <si>
    <t>2023-24</t>
  </si>
  <si>
    <t>2024-25</t>
  </si>
  <si>
    <t>CPIH (April)</t>
  </si>
  <si>
    <t>NON STAFF COSTS</t>
  </si>
  <si>
    <t>INTERNAL STAFF COSTS</t>
  </si>
  <si>
    <t>Telecoms &amp; IT Costs</t>
  </si>
  <si>
    <t>Professional Fees</t>
  </si>
  <si>
    <t>Facilities Costs</t>
  </si>
  <si>
    <t>Group Recharges</t>
  </si>
  <si>
    <t>Other Operating Costs</t>
  </si>
  <si>
    <t>Total Non-Staff Costs</t>
  </si>
  <si>
    <t>Total Internal Staff Costs</t>
  </si>
  <si>
    <t>CPIH</t>
  </si>
  <si>
    <t>Total Base Opex</t>
  </si>
  <si>
    <t>Total Baseline Opex</t>
  </si>
  <si>
    <t>Total UM Opex</t>
  </si>
  <si>
    <t>Project A - EU Costs</t>
  </si>
  <si>
    <t>Project B - Min Gen Studies</t>
  </si>
  <si>
    <t>Project C - ???</t>
  </si>
  <si>
    <t>Project D - ???</t>
  </si>
  <si>
    <t>Project E - ???</t>
  </si>
  <si>
    <t>Total Uncertainty Mechanism Opex (Et)</t>
  </si>
  <si>
    <t>Audit Check</t>
  </si>
  <si>
    <t>Total Opex</t>
  </si>
  <si>
    <t>Total Network Planning Opex</t>
  </si>
  <si>
    <t>Total Connection Costs</t>
  </si>
  <si>
    <t>Connections</t>
  </si>
  <si>
    <t>STAFF RECHARGES</t>
  </si>
  <si>
    <t>Payroll Recharges</t>
  </si>
  <si>
    <t>Total Internal Direct Costs</t>
  </si>
  <si>
    <t>Total Internal Indirect Costs</t>
  </si>
  <si>
    <t>Total FTE Resource</t>
  </si>
  <si>
    <t>Total Direct Staff Costs</t>
  </si>
  <si>
    <t>I-SEM</t>
  </si>
  <si>
    <t>Facilities Recharge</t>
  </si>
  <si>
    <t>Other (please specify)</t>
  </si>
  <si>
    <t>Price Control Related Costs</t>
  </si>
  <si>
    <t>Connection Income</t>
  </si>
  <si>
    <t>Total Connection Income</t>
  </si>
  <si>
    <t>Admin Costs (employer)</t>
  </si>
  <si>
    <t>Salary Roll of Defined Contribution Members (Excl. SEMO Staff)</t>
  </si>
  <si>
    <t>Salary Roll of Defined Benefit Members (Excl. SEMO Staff)</t>
  </si>
  <si>
    <t>Spend By Project</t>
  </si>
  <si>
    <t>Other (Please Specify)</t>
  </si>
  <si>
    <t xml:space="preserve">Ancillary Services - (ASt) </t>
  </si>
  <si>
    <t xml:space="preserve">TUoS - (TUoSt) </t>
  </si>
  <si>
    <t xml:space="preserve">Imperfections - (IMPt) </t>
  </si>
  <si>
    <t xml:space="preserve">Total Collection Agent Revenue </t>
  </si>
  <si>
    <t>COLLECTION AGENT REVENUES</t>
  </si>
  <si>
    <t>Total Uncertainty Mechanism Opex (Dt)</t>
  </si>
  <si>
    <t>Project A - Section 75 Pension Costs</t>
  </si>
  <si>
    <t>Project B - ENTSO-E ITC Costs</t>
  </si>
  <si>
    <t>Project C - Interconnector Admin Costs</t>
  </si>
  <si>
    <t>Project F - ???</t>
  </si>
  <si>
    <t>Project G - ???</t>
  </si>
  <si>
    <t>Project H - ???</t>
  </si>
  <si>
    <t>Project I - ???</t>
  </si>
  <si>
    <t>Project J - ???</t>
  </si>
  <si>
    <t>Project A - MIP Solver</t>
  </si>
  <si>
    <t>Project B - Interim Intraday Market</t>
  </si>
  <si>
    <t>Project C - Moyle Control System Upgrade</t>
  </si>
  <si>
    <t>Total Uncertainty Mechanism Capex (Zt)</t>
  </si>
  <si>
    <t>Margin Revenues</t>
  </si>
  <si>
    <t xml:space="preserve">INTERNAL CAPEX STAFF </t>
  </si>
  <si>
    <t>Total Capex</t>
  </si>
  <si>
    <t xml:space="preserve">Capital Expenditure Projects - Buildings </t>
  </si>
  <si>
    <t>Facilities improvements</t>
  </si>
  <si>
    <t>Telecomms</t>
  </si>
  <si>
    <t>Near Time Smart Outage</t>
  </si>
  <si>
    <t>Cyber Security</t>
  </si>
  <si>
    <t>DSU Compliance with State Aid</t>
  </si>
  <si>
    <t>Cloud Adoption</t>
  </si>
  <si>
    <t>Operating Model</t>
  </si>
  <si>
    <t>DS30</t>
  </si>
  <si>
    <t>Clean Energy Package (Early Stages)</t>
  </si>
  <si>
    <t>Website Update &amp; Engagement Platform</t>
  </si>
  <si>
    <t>Green Energy App</t>
  </si>
  <si>
    <t>Capital Expenditure Projects - Non-Buildings</t>
  </si>
  <si>
    <t>Energy Management Systems - All Island Operations</t>
  </si>
  <si>
    <t>Total TNPP Capex Spend</t>
  </si>
  <si>
    <t>Project A - North South Interconnector</t>
  </si>
  <si>
    <t>Project C - Ballylumford - Eden</t>
  </si>
  <si>
    <t>Project B - Castlereagh - Knock</t>
  </si>
  <si>
    <t>Project D - Airport Road</t>
  </si>
  <si>
    <t>Project E - Kells - Rasharkin</t>
  </si>
  <si>
    <t>Project F - Shunt Reactors</t>
  </si>
  <si>
    <t>Project G - Belfast Metropolitan Project</t>
  </si>
  <si>
    <t>Project H - Carnmoney - Eden</t>
  </si>
  <si>
    <t>Proceeds from Disposal</t>
  </si>
  <si>
    <t>Write Offs/Impairments</t>
  </si>
  <si>
    <t>Average RAB</t>
  </si>
  <si>
    <t>Special Projects</t>
  </si>
  <si>
    <t>Capex overspend for 2010-15</t>
  </si>
  <si>
    <t>TNPPs - Side RAB</t>
  </si>
  <si>
    <t>Price Indices Table</t>
  </si>
  <si>
    <t xml:space="preserve">Year </t>
  </si>
  <si>
    <t>April</t>
  </si>
  <si>
    <t>Proceeds from Transfer to NIE Networks</t>
  </si>
  <si>
    <r>
      <t>AB-PC</t>
    </r>
    <r>
      <rPr>
        <vertAlign val="subscript"/>
        <sz val="10"/>
        <rFont val="Arial"/>
        <family val="2"/>
      </rPr>
      <t>t</t>
    </r>
  </si>
  <si>
    <t>Regulatory Depreciation (Not relevant)</t>
  </si>
  <si>
    <t>Forecast 2.8%</t>
  </si>
  <si>
    <t>Status Update</t>
  </si>
  <si>
    <t>Not Started</t>
  </si>
  <si>
    <t>In Progress</t>
  </si>
  <si>
    <t>Completed</t>
  </si>
  <si>
    <t>List</t>
  </si>
  <si>
    <t>IT Business As Usual</t>
  </si>
  <si>
    <t>Telecoms Business As Usual</t>
  </si>
  <si>
    <t>Moyle HVDC Project</t>
  </si>
  <si>
    <t>Ballylumford 275kv Upgrade</t>
  </si>
  <si>
    <t>IP Telephony Upgrade</t>
  </si>
  <si>
    <t>Replacing End of Life Assets</t>
  </si>
  <si>
    <t>EMS Renewal</t>
  </si>
  <si>
    <t>Transition to Cloud</t>
  </si>
  <si>
    <t>IT Operating Model</t>
  </si>
  <si>
    <t>Simplify &amp; Standardise IT Solutions</t>
  </si>
  <si>
    <t xml:space="preserve">Maintain Cyber Security </t>
  </si>
  <si>
    <t>SONI Workplace BAU</t>
  </si>
  <si>
    <t>Non-Price Control Funded Outputs</t>
  </si>
  <si>
    <t>RTUs &amp; UPS Replacements</t>
  </si>
  <si>
    <t>FASS (Phase 1)</t>
  </si>
  <si>
    <t>Minimum Generation Studies</t>
  </si>
  <si>
    <t>MMM/YY</t>
  </si>
  <si>
    <t>Sustainability &amp; Decarbonisation</t>
  </si>
  <si>
    <t>TSO-DSO Interface</t>
  </si>
  <si>
    <t>RES Integration - Scoping Phase</t>
  </si>
  <si>
    <t>Control Centre Tools - Scoping Phase</t>
  </si>
  <si>
    <t>Smarter Outage Management</t>
  </si>
  <si>
    <t>System Planning</t>
  </si>
  <si>
    <t>Grid Operations</t>
  </si>
  <si>
    <t>MIP Solver</t>
  </si>
  <si>
    <t>Capacity Market Secondary Trading</t>
  </si>
  <si>
    <t>Partnership &amp; Engagement</t>
  </si>
  <si>
    <t>Stakeholder Needs Assessment</t>
  </si>
  <si>
    <t>Interim Intraday Market</t>
  </si>
  <si>
    <t xml:space="preserve">Moyle Control System Upgrade </t>
  </si>
  <si>
    <t>Replacement Energy Metering Solution</t>
  </si>
  <si>
    <t>EUNC Compliance</t>
  </si>
  <si>
    <t>DRBC - Business Case</t>
  </si>
  <si>
    <t>Physical Security - Business Case</t>
  </si>
  <si>
    <t>G</t>
  </si>
  <si>
    <t>Service Expectations</t>
  </si>
  <si>
    <t>Dedicated Customer Account Team</t>
  </si>
  <si>
    <t>Digitalisation Strategy &amp; Delivery Plan</t>
  </si>
  <si>
    <t>Whole System Thinking Strategy &amp; Delivery Plan</t>
  </si>
  <si>
    <t>Develop and deliver against internal sustainability policies</t>
  </si>
  <si>
    <t>Develop and report against EUNCs compliance register</t>
  </si>
  <si>
    <t xml:space="preserve">Deliver an outage management governance framework </t>
  </si>
  <si>
    <t>Catalogue vendor contracts and develop/monitor against performance standards</t>
  </si>
  <si>
    <t>Cyber governance and risk framework demonstrating NIS compliance</t>
  </si>
  <si>
    <t>Pre-Application Process &amp; SLAs</t>
  </si>
  <si>
    <t>Project A - ??</t>
  </si>
  <si>
    <t>Publish up-to-date network capacity and generation info on a monthly basis</t>
  </si>
  <si>
    <t>Actual / Estimated Delivery Date</t>
  </si>
  <si>
    <t>Copied data</t>
  </si>
  <si>
    <t>Least Cost Deviation</t>
  </si>
  <si>
    <t>Priority Dispatch</t>
  </si>
  <si>
    <t>System Security &amp; Safety</t>
  </si>
  <si>
    <t>Forecasting Demand &amp; Intermittent Generation</t>
  </si>
  <si>
    <t>Common Grid Model</t>
  </si>
  <si>
    <t>Scheduling &amp; Dispatch</t>
  </si>
  <si>
    <t>Capacity Market Delivery</t>
  </si>
  <si>
    <t>Faciliatation of Renewable Generation</t>
  </si>
  <si>
    <t>Outage Planning</t>
  </si>
  <si>
    <t>Emergency Preparedness &amp; Blackstart</t>
  </si>
  <si>
    <t>Protection Policy &amp; Operations</t>
  </si>
  <si>
    <t xml:space="preserve">System Services, Market, Procurement </t>
  </si>
  <si>
    <t>Role 1 - System Operation &amp; Adequacy</t>
  </si>
  <si>
    <t>Role 1 Totals</t>
  </si>
  <si>
    <t>Role 2 - Independent Expert</t>
  </si>
  <si>
    <t>Role 2 Totals</t>
  </si>
  <si>
    <t>NI Voice</t>
  </si>
  <si>
    <t>Representation in Europe</t>
  </si>
  <si>
    <t>Transparency Information</t>
  </si>
  <si>
    <t>Gride Code Management</t>
  </si>
  <si>
    <t>EU Network Code Implementation</t>
  </si>
  <si>
    <t>Transparency for Regulatory Purposes</t>
  </si>
  <si>
    <t>Quality of Information Provision to Regulator</t>
  </si>
  <si>
    <t>Role 3 Totals</t>
  </si>
  <si>
    <t>Role 3 - System Planning</t>
  </si>
  <si>
    <t>Identify Future Needs</t>
  </si>
  <si>
    <t>Determine Transmission Investment Plan</t>
  </si>
  <si>
    <t>Energy Systems Analysis</t>
  </si>
  <si>
    <t>Project Definition</t>
  </si>
  <si>
    <t>Long List of Options</t>
  </si>
  <si>
    <t>Project Analysis</t>
  </si>
  <si>
    <t>Identify Preliminary Best Performing Option</t>
  </si>
  <si>
    <t>Route &amp; Technology Selection</t>
  </si>
  <si>
    <t>Funding Approval</t>
  </si>
  <si>
    <t>Environmental Studies</t>
  </si>
  <si>
    <t>Planning Application &amp; Engagement</t>
  </si>
  <si>
    <t>Acquisition &amp; Landowner Consents</t>
  </si>
  <si>
    <t>Functional Specification to NIE Networks</t>
  </si>
  <si>
    <t>Design Spec &amp; Supporting D5 Application</t>
  </si>
  <si>
    <t>Landowner Compensation, Project Closure</t>
  </si>
  <si>
    <t>Role 4 - Contractual Interface</t>
  </si>
  <si>
    <t>Role 4 Totals</t>
  </si>
  <si>
    <t>Initial Customer Queries &amp; Engagement - Connections</t>
  </si>
  <si>
    <t>Connection Offers</t>
  </si>
  <si>
    <t>TUoS Contracting</t>
  </si>
  <si>
    <t>Moyle Interconnector Services</t>
  </si>
  <si>
    <t>SSS Tariffing &amp; Settlement</t>
  </si>
  <si>
    <t>System Services Settlement</t>
  </si>
  <si>
    <t>Industry Backstop - CRM &amp; Balancing Market</t>
  </si>
  <si>
    <t>ENTSO-E ITC Mechanism</t>
  </si>
  <si>
    <t>TNPP Network Planners - Opex [Internal &amp; Recharged]</t>
  </si>
  <si>
    <t>TNPP Staff - Capex [Internal &amp; Recharged]</t>
  </si>
  <si>
    <t>Dt Opex Staff - [Internal &amp; Recharged]</t>
  </si>
  <si>
    <t>Zt Capex Staff - [Internal &amp; Recharged]</t>
  </si>
  <si>
    <t>General Capex Staff [Internal &amp; Recharged]</t>
  </si>
  <si>
    <t>Total FTE Employees (Internal &amp; Recharged)</t>
  </si>
  <si>
    <t>Staff Costs (Bt)</t>
  </si>
  <si>
    <t>Non-Staff Costs (Bt)</t>
  </si>
  <si>
    <t>Network Planning Opex (SFt)</t>
  </si>
  <si>
    <t>Up-To-A-Cap UM Opex (Dt)</t>
  </si>
  <si>
    <t>Abandoned Project Capex (AB_PCt)</t>
  </si>
  <si>
    <t>Project C - ??</t>
  </si>
  <si>
    <t>Project B - ??</t>
  </si>
  <si>
    <t>Abandoned Projects</t>
  </si>
  <si>
    <t>Total Abandoned Project Spend (AB_PCt)</t>
  </si>
  <si>
    <t>Internal &amp; recharged opex staff costs</t>
  </si>
  <si>
    <t>Non-Staff opex costs</t>
  </si>
  <si>
    <t>Baseline opex costs</t>
  </si>
  <si>
    <t>Uncertainty mechanism opex subject to cost sharing</t>
  </si>
  <si>
    <t>Network planning &amp; feasibility studies opex</t>
  </si>
  <si>
    <t>Pension costs</t>
  </si>
  <si>
    <t>Collection agent revenues for margin purposes</t>
  </si>
  <si>
    <t>Uncertainty mechanism opex subject to a cap</t>
  </si>
  <si>
    <t>Uncertainty mechanism capex subject to a cap</t>
  </si>
  <si>
    <t>Capital spend on pre-construction projects</t>
  </si>
  <si>
    <t>Various RAB summaries and returns</t>
  </si>
  <si>
    <t>Ancillary service costs</t>
  </si>
  <si>
    <t>Status report of price control project deliverables</t>
  </si>
  <si>
    <t>Pension Deficit Repair (PRt)</t>
  </si>
  <si>
    <t>Bt Opex Staff - [Internal &amp; Recharged]</t>
  </si>
  <si>
    <t>Ancillary Services (At)</t>
  </si>
  <si>
    <t>Project A - ???</t>
  </si>
  <si>
    <t>Project B - ???</t>
  </si>
  <si>
    <t>Total Buildings Base Capex Spend</t>
  </si>
  <si>
    <t>Total Non-Buildings Base Capex Spend</t>
  </si>
  <si>
    <t xml:space="preserve">Total Buildings &amp; Non-Buildings Base Capex </t>
  </si>
  <si>
    <t xml:space="preserve">Total Buildings &amp; Non-Buildings Enhancement Capex </t>
  </si>
  <si>
    <t>Total Non-Buildings Enhancement Capex Spend</t>
  </si>
  <si>
    <t>Total Buildings Enhancement Capex Spend</t>
  </si>
  <si>
    <t xml:space="preserve">Total Buildings &amp; Non-Buildings UM Capex </t>
  </si>
  <si>
    <t>Total Buildings UM Capex Spend</t>
  </si>
  <si>
    <t>Total Non-Buildings UM Capex Spend</t>
  </si>
  <si>
    <t>Project A - RTU &amp; UPS</t>
  </si>
  <si>
    <t>Project B  - FASS Phase 1</t>
  </si>
  <si>
    <t>Project C  - Energy Metering Solution</t>
  </si>
  <si>
    <t>Buildings &amp; non-buildings base capital spend</t>
  </si>
  <si>
    <t>Buildings &amp; non-buildings enhancement capital spend</t>
  </si>
  <si>
    <t>Enhancement opex costs as a result of PC funding</t>
  </si>
  <si>
    <t>Buildings &amp; non-buildings UM capital spend subject to cost sharing</t>
  </si>
  <si>
    <t>Net FTE Recharges (from wider EirGrid group)</t>
  </si>
  <si>
    <t>Agency or staff substitution FTEs</t>
  </si>
  <si>
    <t>Agency staff costs</t>
  </si>
  <si>
    <t>Bt Opex Staff - [Agency / Staff Substitution]</t>
  </si>
  <si>
    <t>Group Payroll Recharges (from wider EirGrid Group)</t>
  </si>
  <si>
    <t>Recharged FTE Employees (from wider EirGrid group)</t>
  </si>
  <si>
    <t>SONI Connection Costs</t>
  </si>
  <si>
    <t>Non-SONI Related Costs</t>
  </si>
  <si>
    <t>NIE Networks Connection Costs</t>
  </si>
  <si>
    <t>Other Non-SONI Related Connection Costs</t>
  </si>
  <si>
    <t>Total Non-SONI Related Costs</t>
  </si>
  <si>
    <t xml:space="preserve">Internal SONI Connection Costs </t>
  </si>
  <si>
    <t>Direct Costs</t>
  </si>
  <si>
    <t>Indirect Staff Costs</t>
  </si>
  <si>
    <t>Agency Costs</t>
  </si>
  <si>
    <t>SONI FTE Employees (and agency staff)</t>
  </si>
  <si>
    <t>Agency Staff</t>
  </si>
  <si>
    <t xml:space="preserve">SONI FTE Employees </t>
  </si>
  <si>
    <t>Total Headcount</t>
  </si>
  <si>
    <t>Capitalised FTEs</t>
  </si>
  <si>
    <t>Net Headcount</t>
  </si>
  <si>
    <t>Role 1 Staff Numbers</t>
  </si>
  <si>
    <t>Role 2 Staff Numbers</t>
  </si>
  <si>
    <t>Role 3 Staff Numbers</t>
  </si>
  <si>
    <t>Role 4 Staff Numbers</t>
  </si>
  <si>
    <t>SOC Classification</t>
  </si>
  <si>
    <t>Managers, directors and senior officials</t>
  </si>
  <si>
    <t xml:space="preserve">  Corporate managers and directors</t>
  </si>
  <si>
    <t xml:space="preserve">  Other managers and proprietors</t>
  </si>
  <si>
    <t>Professional occupations</t>
  </si>
  <si>
    <t xml:space="preserve">  Science, research, engineering and technology professionals</t>
  </si>
  <si>
    <t xml:space="preserve">  Health professionals</t>
  </si>
  <si>
    <t xml:space="preserve">  Teaching and educational professionals</t>
  </si>
  <si>
    <t xml:space="preserve">  Business, media and public service professionals</t>
  </si>
  <si>
    <t>Associate professional and technical occupations</t>
  </si>
  <si>
    <t xml:space="preserve">  Science, engineering and technology associate professionals</t>
  </si>
  <si>
    <t xml:space="preserve">  Health and social care associate professionals</t>
  </si>
  <si>
    <t xml:space="preserve">  Protective service occupations</t>
  </si>
  <si>
    <t xml:space="preserve">  Culture, media and sports occupations</t>
  </si>
  <si>
    <t xml:space="preserve">  Business and public service associate professionals</t>
  </si>
  <si>
    <t>Administrative and secretarial occupations</t>
  </si>
  <si>
    <t xml:space="preserve">  Administrative occupations</t>
  </si>
  <si>
    <t xml:space="preserve">  Secretarial and related occupations</t>
  </si>
  <si>
    <t>Skilled trades occupations</t>
  </si>
  <si>
    <t xml:space="preserve">  Skilled agricultural and related trades</t>
  </si>
  <si>
    <t xml:space="preserve">  Skilled metal, electrical and electronic trades</t>
  </si>
  <si>
    <t xml:space="preserve">  Skilled construction and building trades</t>
  </si>
  <si>
    <t xml:space="preserve">  Textiles, printing and other skilled trades</t>
  </si>
  <si>
    <t>Caring, leisure and other service occupations</t>
  </si>
  <si>
    <t xml:space="preserve">  Caring personal service occupations</t>
  </si>
  <si>
    <t xml:space="preserve">  Leisure, travel and related personal service occupations</t>
  </si>
  <si>
    <t>Sales and customer service occupations</t>
  </si>
  <si>
    <t xml:space="preserve">  Sales occupations</t>
  </si>
  <si>
    <t xml:space="preserve">  Customer service occupations</t>
  </si>
  <si>
    <t>Process, plant and machine operatives</t>
  </si>
  <si>
    <t xml:space="preserve">  Process, plant and machine operatives</t>
  </si>
  <si>
    <t xml:space="preserve">  Transport and mobile machine drivers and operatives</t>
  </si>
  <si>
    <t>Elementary occupations</t>
  </si>
  <si>
    <t xml:space="preserve">  Elementary trades and related occupations</t>
  </si>
  <si>
    <t xml:space="preserve">  Elementary administration and service occupations</t>
  </si>
  <si>
    <t>Code</t>
  </si>
  <si>
    <t>nr &amp; %</t>
  </si>
  <si>
    <t>FTE Headcount</t>
  </si>
  <si>
    <t>FTE %</t>
  </si>
  <si>
    <t>Total FTE Headcount</t>
  </si>
  <si>
    <t>Staff reporting by role/service area</t>
  </si>
  <si>
    <t xml:space="preserve">Total Connection Project Costs </t>
  </si>
  <si>
    <t>Connection Project Income</t>
  </si>
  <si>
    <t>Total Connection Project Income</t>
  </si>
  <si>
    <t>Connection Fee Staff - [Internal &amp; Recharged]</t>
  </si>
  <si>
    <t>Connection Project Staff - [Internal &amp; Recharged]</t>
  </si>
  <si>
    <t>Connection fee costs and income</t>
  </si>
  <si>
    <t>Connection projects costs and income</t>
  </si>
  <si>
    <t xml:space="preserve">Total Internal FTE Employees </t>
  </si>
  <si>
    <t>Connection Fee Income</t>
  </si>
  <si>
    <t xml:space="preserve">Total Connection Fee Costs </t>
  </si>
  <si>
    <t>2025-26</t>
  </si>
  <si>
    <t>SONI Price Control 2020-2026</t>
  </si>
  <si>
    <t>SONI Price Control 2026-2031</t>
  </si>
  <si>
    <t>2026-27</t>
  </si>
  <si>
    <t>2027-28</t>
  </si>
  <si>
    <t>2028-29</t>
  </si>
  <si>
    <t>2029-30</t>
  </si>
  <si>
    <t>2030-31</t>
  </si>
  <si>
    <t>TABLE 1 - SUMMARY [Maxium Core Revenue &amp; Staff]</t>
  </si>
  <si>
    <t>Maximum Core Revenue (MCt)</t>
  </si>
  <si>
    <t>Opex Cost Sharing (CSBt)</t>
  </si>
  <si>
    <t>Evaluative Performance Framework Amount (EPt)</t>
  </si>
  <si>
    <t>Network Incentive Adjustment (NIAt)</t>
  </si>
  <si>
    <t>Correction Factor (Kt)</t>
  </si>
  <si>
    <t>Supplemental Revenue Amount (Nt)</t>
  </si>
  <si>
    <t>Buildings &amp; Non-Buildings Revenue (BNBt)</t>
  </si>
  <si>
    <t>Transmission Network Pre-Construction Project Amount (PCRt)</t>
  </si>
  <si>
    <t>Special Project Revenue (Zt)</t>
  </si>
  <si>
    <t>Total Revenue</t>
  </si>
  <si>
    <t>Contribution from Connection Charges Income (CIOt)</t>
  </si>
  <si>
    <t>2026-31</t>
  </si>
  <si>
    <t>SONI Business Plan Reporting Requirements</t>
  </si>
  <si>
    <t>Gearing</t>
  </si>
  <si>
    <t>Risk free rate (CPIH stripped)</t>
  </si>
  <si>
    <t>Equity risk premium</t>
  </si>
  <si>
    <t>Debt beta</t>
  </si>
  <si>
    <t>Asset beta</t>
  </si>
  <si>
    <t>Equity beta</t>
  </si>
  <si>
    <t>Cost of debt (CPIH stripped)</t>
  </si>
  <si>
    <t>Effective corporation tax rate used to calculate pre-tax WACC</t>
  </si>
  <si>
    <t>Post-tax cost of equity (CPIH stripped)</t>
  </si>
  <si>
    <t>Pre-tax cost of equity (CPIH stripped)</t>
  </si>
  <si>
    <t>Vanilla WACC (CPIH stripped)</t>
  </si>
  <si>
    <t>Pre-tax WACC (CPIH stripped)</t>
  </si>
  <si>
    <t>WACC parameters (for a notional efficient TSO)</t>
  </si>
  <si>
    <t>Inflation parameters</t>
  </si>
  <si>
    <t>CPIH (actual/forecast)</t>
  </si>
  <si>
    <t>CPIH growth</t>
  </si>
  <si>
    <t>Conversion Factor (Nominal to April 2024 prices)</t>
  </si>
  <si>
    <t>Transmission Use of System (TUoS) revenues (if applicable)</t>
  </si>
  <si>
    <t>System Support Services (SSS) revenues (if applicable)</t>
  </si>
  <si>
    <t>Imperfection Charge (DBC) revenues (if applicable)</t>
  </si>
  <si>
    <t>Margin Rate</t>
  </si>
  <si>
    <t>Margin revenues</t>
  </si>
  <si>
    <t>Qualifying Margin Revenues</t>
  </si>
  <si>
    <t>Parent Company Guarantee (PCG)</t>
  </si>
  <si>
    <t>PCG remuneration rate</t>
  </si>
  <si>
    <t>PCG remuneration</t>
  </si>
  <si>
    <t xml:space="preserve">Value of supporting PCG </t>
  </si>
  <si>
    <t>Asymmetric Risk</t>
  </si>
  <si>
    <t>Asymmetric risk rate</t>
  </si>
  <si>
    <t>Asymmetric risk remuneration</t>
  </si>
  <si>
    <t>Value of cost subject to up-to-a-cap arrangements</t>
  </si>
  <si>
    <t>TABLE 2 - SONI TSO Finance Parameters</t>
  </si>
  <si>
    <t>Price Base</t>
  </si>
  <si>
    <t>Price base</t>
  </si>
  <si>
    <t>Revenue elements</t>
  </si>
  <si>
    <t>System Support Services charges (SSS)</t>
  </si>
  <si>
    <t>Nominal</t>
  </si>
  <si>
    <t>Transmission Use of System charges (TUoS)</t>
  </si>
  <si>
    <t>Moyle interconnector charges (CAIRt)</t>
  </si>
  <si>
    <t>K Factor provision (SSS, TUoS and CAIRt)</t>
  </si>
  <si>
    <t>Income from transfer of pre-construction assets to NIE</t>
  </si>
  <si>
    <t>Other income (please specify)</t>
  </si>
  <si>
    <t>Total revenue</t>
  </si>
  <si>
    <t>Direct costs (central forecast)</t>
  </si>
  <si>
    <t>System Support Services (Ancillary Services)</t>
  </si>
  <si>
    <t>Other direct costs (please specify)</t>
  </si>
  <si>
    <t>Total direct costs</t>
  </si>
  <si>
    <t>Gross profit</t>
  </si>
  <si>
    <t>Other operating costs (central forecast)</t>
  </si>
  <si>
    <t>Payroll (including indirect staff costs)</t>
  </si>
  <si>
    <t>Telecoms and IT</t>
  </si>
  <si>
    <t>Professional fees</t>
  </si>
  <si>
    <t>Facilties</t>
  </si>
  <si>
    <t>Other opex</t>
  </si>
  <si>
    <t>Pensions deficit repair</t>
  </si>
  <si>
    <t>Accounting depreciation</t>
  </si>
  <si>
    <t>Total operating costs (excluding group recharges)</t>
  </si>
  <si>
    <t>Group recharges</t>
  </si>
  <si>
    <t>Group recharges - by SONI TSO</t>
  </si>
  <si>
    <t>Group recharges - to SONI TSO</t>
  </si>
  <si>
    <t>Net group recharges (to SONI TSO)</t>
  </si>
  <si>
    <t>Operating profit/(loss)</t>
  </si>
  <si>
    <t>Interest and finance costs</t>
  </si>
  <si>
    <t>Interest income received</t>
  </si>
  <si>
    <t>Interest paid</t>
  </si>
  <si>
    <t>Other finance costs (please specify)</t>
  </si>
  <si>
    <t>Total interest income and finance costs</t>
  </si>
  <si>
    <t>H</t>
  </si>
  <si>
    <t>Profit/(Loss) before tax</t>
  </si>
  <si>
    <t>I</t>
  </si>
  <si>
    <t>Corporation tax (charge)/credit</t>
  </si>
  <si>
    <t>TABLE 3 - Detailed revenues, costs &amp; profit</t>
  </si>
  <si>
    <t>Non-current assets</t>
  </si>
  <si>
    <t>Property, plant and equipment</t>
  </si>
  <si>
    <t>Amounts owed by group undertakings</t>
  </si>
  <si>
    <t>Total non-current assets</t>
  </si>
  <si>
    <t>Current assets</t>
  </si>
  <si>
    <t>Trade and other receivables</t>
  </si>
  <si>
    <t>K Factor receivable</t>
  </si>
  <si>
    <t>Cash and cash equivalents</t>
  </si>
  <si>
    <t>Total current assets</t>
  </si>
  <si>
    <t>Total assets</t>
  </si>
  <si>
    <t>Capital and reserves</t>
  </si>
  <si>
    <t>Issued share capital</t>
  </si>
  <si>
    <t>Retained earnings</t>
  </si>
  <si>
    <t>Total capital and reserves</t>
  </si>
  <si>
    <t>Non-current liabilities</t>
  </si>
  <si>
    <t>Amounts owed to group undertakings</t>
  </si>
  <si>
    <t>Other borrowings</t>
  </si>
  <si>
    <t>Pension deficit</t>
  </si>
  <si>
    <t>Total non-current liabilities</t>
  </si>
  <si>
    <t>Current liabilities</t>
  </si>
  <si>
    <t>Trade and other payables</t>
  </si>
  <si>
    <t>Current tax liabilities</t>
  </si>
  <si>
    <t>K Factor payable</t>
  </si>
  <si>
    <t>Total current liabilities</t>
  </si>
  <si>
    <t>Total liabilities</t>
  </si>
  <si>
    <t>Total equity and liabilities</t>
  </si>
  <si>
    <t>TABLE 4 - Balance sheet (actual company)</t>
  </si>
  <si>
    <t>Cash flow from operating activities</t>
  </si>
  <si>
    <t>Operating Profit/(Loss)</t>
  </si>
  <si>
    <t>Depreciation of property, plant and equipment</t>
  </si>
  <si>
    <t>Operating cash flows before movement in working capital</t>
  </si>
  <si>
    <t>Changes in Working Capital</t>
  </si>
  <si>
    <t>(Increase)/Decrease in trade and other receivables</t>
  </si>
  <si>
    <t>(Increase)/Decrease in amounts owed by group undertakings</t>
  </si>
  <si>
    <t>(Increase)/Decrease in K factor receivable</t>
  </si>
  <si>
    <t>(Increase)/Decrease in other current assets</t>
  </si>
  <si>
    <t>(Increase)/Decrease in trade and other payables</t>
  </si>
  <si>
    <t>(Increase)/Decrease in amounts owed to group undertakings</t>
  </si>
  <si>
    <t>(Increase)/Decrease in K factor payable</t>
  </si>
  <si>
    <t>(Increase)/Decrease in other current liabilities</t>
  </si>
  <si>
    <t>(Increase)/Decrease in working capital</t>
  </si>
  <si>
    <t>Cash generated from operations</t>
  </si>
  <si>
    <t>Interest and taxes</t>
  </si>
  <si>
    <t>Interest received</t>
  </si>
  <si>
    <t>(Interest paid)</t>
  </si>
  <si>
    <t>(Current taxes paid)</t>
  </si>
  <si>
    <t>Net cash flow from operating activities</t>
  </si>
  <si>
    <t>Investment activities</t>
  </si>
  <si>
    <t>(Investment in assets)</t>
  </si>
  <si>
    <t>Income from sale or transfer of assets</t>
  </si>
  <si>
    <t>Net cash flow from investment activities</t>
  </si>
  <si>
    <t>Financing activities</t>
  </si>
  <si>
    <t>Proceeds from borrowing</t>
  </si>
  <si>
    <t>New equity capital raised</t>
  </si>
  <si>
    <t>(Equity dividends paid)</t>
  </si>
  <si>
    <t>(Repayments of borrowings)</t>
  </si>
  <si>
    <t>Net cash flow from financing activities</t>
  </si>
  <si>
    <t>Net increase/(decrease) in cash and cash equivalents</t>
  </si>
  <si>
    <t>Cash and cash equivalents at the start and end of year</t>
  </si>
  <si>
    <t>Cash and cash equivalents at the start of year</t>
  </si>
  <si>
    <t>Cash and cash equivalents at the end of year</t>
  </si>
  <si>
    <t>Actual company</t>
  </si>
  <si>
    <t>Proposed financial ratio 1</t>
  </si>
  <si>
    <t>Financial ratio category</t>
  </si>
  <si>
    <t>Proposed financial ratio 2</t>
  </si>
  <si>
    <t>Proposed financial ratio 3</t>
  </si>
  <si>
    <t>Proposed financial ratio 4</t>
  </si>
  <si>
    <t>Proposed financial ratio 5</t>
  </si>
  <si>
    <t>Proposed financial ratio 6</t>
  </si>
  <si>
    <t>Proposed financial ratio 7</t>
  </si>
  <si>
    <t>Proposed financial ratio 8</t>
  </si>
  <si>
    <t>Proposed financial ratio 9</t>
  </si>
  <si>
    <t>Proposed financial ratio 10</t>
  </si>
  <si>
    <t>TABLE 5 - Cash flow statement (actual company)</t>
  </si>
  <si>
    <t>TABLE 6 - Financial ratios</t>
  </si>
  <si>
    <t>Nr</t>
  </si>
  <si>
    <t>Labour</t>
  </si>
  <si>
    <t>Materials</t>
  </si>
  <si>
    <t>Input Price Increase Nominal Year-on-Year</t>
  </si>
  <si>
    <t>Other Subcategory (please specify)</t>
  </si>
  <si>
    <t>Weighting</t>
  </si>
  <si>
    <t>RPE &amp; Frontier Shift</t>
  </si>
  <si>
    <r>
      <rPr>
        <b/>
        <sz val="10"/>
        <color rgb="FFFF0000"/>
        <rFont val="Arial"/>
        <family val="2"/>
      </rPr>
      <t>Opex</t>
    </r>
    <r>
      <rPr>
        <b/>
        <sz val="10"/>
        <rFont val="Arial"/>
        <family val="2"/>
      </rPr>
      <t xml:space="preserve"> Cost Category</t>
    </r>
  </si>
  <si>
    <t>Productivity Challenge</t>
  </si>
  <si>
    <t>Frontier Shift - Annual</t>
  </si>
  <si>
    <t>Frontier Shift - Cumulative</t>
  </si>
  <si>
    <r>
      <t xml:space="preserve">Effect on </t>
    </r>
    <r>
      <rPr>
        <b/>
        <sz val="10"/>
        <color rgb="FFFF0000"/>
        <rFont val="Arial"/>
        <family val="2"/>
      </rPr>
      <t>Opex</t>
    </r>
    <r>
      <rPr>
        <b/>
        <sz val="10"/>
        <rFont val="Arial"/>
        <family val="2"/>
      </rPr>
      <t xml:space="preserve"> Cost Base</t>
    </r>
  </si>
  <si>
    <r>
      <rPr>
        <b/>
        <sz val="10"/>
        <color rgb="FFFF0000"/>
        <rFont val="Arial"/>
        <family val="2"/>
      </rPr>
      <t>Capex</t>
    </r>
    <r>
      <rPr>
        <b/>
        <sz val="10"/>
        <rFont val="Arial"/>
        <family val="2"/>
      </rPr>
      <t xml:space="preserve"> Cost Category</t>
    </r>
  </si>
  <si>
    <r>
      <t xml:space="preserve">Effect on </t>
    </r>
    <r>
      <rPr>
        <b/>
        <sz val="10"/>
        <color rgb="FFFF0000"/>
        <rFont val="Arial"/>
        <family val="2"/>
      </rPr>
      <t>Capex</t>
    </r>
    <r>
      <rPr>
        <b/>
        <sz val="10"/>
        <rFont val="Arial"/>
        <family val="2"/>
      </rPr>
      <t xml:space="preserve"> Cost Base</t>
    </r>
  </si>
  <si>
    <t>TABLE 7 - Frontier Shift (RPEs &amp; Productivity)</t>
  </si>
  <si>
    <t>TABLE 8 - New Initiatives - Summary</t>
  </si>
  <si>
    <t>New Initiatives</t>
  </si>
  <si>
    <t>New Initiative Total - Opex &amp; Capex</t>
  </si>
  <si>
    <t>Initiative 1</t>
  </si>
  <si>
    <t>Initiative 4</t>
  </si>
  <si>
    <t>Initiative 5</t>
  </si>
  <si>
    <t>Initiative 6</t>
  </si>
  <si>
    <t>Initiative 7</t>
  </si>
  <si>
    <t>Initiative 8</t>
  </si>
  <si>
    <t>Initiative 9</t>
  </si>
  <si>
    <t>Initiative 10</t>
  </si>
  <si>
    <t>Initiative 2</t>
  </si>
  <si>
    <t>Initiative 3</t>
  </si>
  <si>
    <t>Supporting Information</t>
  </si>
  <si>
    <t>Impact</t>
  </si>
  <si>
    <t>Role</t>
  </si>
  <si>
    <t>Service</t>
  </si>
  <si>
    <t>Essential</t>
  </si>
  <si>
    <t xml:space="preserve">Beneficial </t>
  </si>
  <si>
    <t>Optional</t>
  </si>
  <si>
    <t>Business Case</t>
  </si>
  <si>
    <t>Classification</t>
  </si>
  <si>
    <t>(Attach for Justification)</t>
  </si>
  <si>
    <t>TABLE 8a - Initiative 1</t>
  </si>
  <si>
    <t>INTERNAL OPEX STAFF COSTS</t>
  </si>
  <si>
    <t>STAFF RECHARGES - OPEX</t>
  </si>
  <si>
    <t>NON STAFF COSTS - OPEX</t>
  </si>
  <si>
    <t>STAFF RECHARGES - CAPEX</t>
  </si>
  <si>
    <t>NON STAFF COSTS - CAPEX</t>
  </si>
  <si>
    <t>Total Initiative Cost - Opex &amp; Capex</t>
  </si>
  <si>
    <t>Total Costs - Initiative 1</t>
  </si>
  <si>
    <t>TABLE 8b - Initiative 2</t>
  </si>
  <si>
    <t>Total Costs - Initiative 2</t>
  </si>
  <si>
    <t>Total Costs - Initiative 3</t>
  </si>
  <si>
    <t>TABLE 8c - Initiative 3</t>
  </si>
  <si>
    <t>TABLE 8d - Initiative 4</t>
  </si>
  <si>
    <t>TABLE 8e - Initiative 5</t>
  </si>
  <si>
    <t>Total Costs - Initiative 5</t>
  </si>
  <si>
    <t>Total Costs - Initiative 4</t>
  </si>
  <si>
    <t>TABLE 9 - Staff Costs &amp; Numbers Included Within Allowance For Bt</t>
  </si>
  <si>
    <t>TABLE 10 - (Non-Staff) Opex Cost Included Within Bt Allowance</t>
  </si>
  <si>
    <t>TABLE 11 - Baseline Opex (BOt)</t>
  </si>
  <si>
    <t>TABLE 12 - Enhancement Opex (UOt)</t>
  </si>
  <si>
    <t>TABLE 13 - Uncertainty Mechanism Opex Subject to Cost Sharing (Et)</t>
  </si>
  <si>
    <t>TABLE 14 - Network Planning, Scoping and Feasibility Studies (SFt)</t>
  </si>
  <si>
    <t>TABLE 15 - Connections Fee Costs &amp; Income [Non-Price Conrol Related]</t>
  </si>
  <si>
    <t>TABLE 16 - Connections Projects Costs &amp; Income [Non-Price Conrol Related]</t>
  </si>
  <si>
    <t>TABLE 17 - SONI LIMITED PENSION SCHEMES (Includes all SONI TSO, MO and TNPP staff)</t>
  </si>
  <si>
    <t>TABLE 18 - Collection Agent Revenues (Nt)</t>
  </si>
  <si>
    <t>TABLE 19 - Up-to-a-Cap Uncertainty Mechanism Opex (Dt)</t>
  </si>
  <si>
    <t>TABLE 20 - Up-to-a-Cap Uncertainty Mechanism Capex (Zt)</t>
  </si>
  <si>
    <t>TABLE 21 - Transmission Network Pre-Construction Projects Spend</t>
  </si>
  <si>
    <t>TABLE 22 - Base Capex (Buildings &amp; Non-Buildings RAB) - (BC_BDt &amp; BC_NBt)</t>
  </si>
  <si>
    <t>TABLE 23 - Enhancement Capex (Buildings &amp; Non-Buildings RAB) - (UC_BDt &amp; UC_NBt)</t>
  </si>
  <si>
    <t>TABLE 24 - Uncertainty Mechanism Capex Subject to Cost Sharing (Buildings &amp; Non-Buildings RAB) - (Vt)</t>
  </si>
  <si>
    <t>TABLE 25 - RAB Summary</t>
  </si>
  <si>
    <t>TABLE 26 - Ancillary Services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</si>
  <si>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</si>
  <si>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</si>
  <si>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</si>
  <si>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</si>
  <si>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</si>
  <si>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</si>
  <si>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</si>
  <si>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</si>
  <si>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</si>
  <si>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</si>
  <si>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</si>
  <si>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</si>
  <si>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New Price Control Projects</t>
  </si>
  <si>
    <t>Service Expectation 1</t>
  </si>
  <si>
    <t>Service Expectation 2</t>
  </si>
  <si>
    <t>Service Expectation 3</t>
  </si>
  <si>
    <t>Service Expectation 4</t>
  </si>
  <si>
    <t>Service Expectation 5</t>
  </si>
  <si>
    <t>Service Expectation 6</t>
  </si>
  <si>
    <t>Service Expectation 7</t>
  </si>
  <si>
    <t>Service Expectation 8</t>
  </si>
  <si>
    <t>Non-PC Project 1</t>
  </si>
  <si>
    <t>Non-PC Project 2</t>
  </si>
  <si>
    <t>Non-PC Project 3</t>
  </si>
  <si>
    <t>Non-PC Project 4</t>
  </si>
  <si>
    <t>Non-PC Project 5</t>
  </si>
  <si>
    <t>Non-PC Project 6</t>
  </si>
  <si>
    <t>Non-PC Project 7</t>
  </si>
  <si>
    <t>Non-PC Project 8</t>
  </si>
  <si>
    <t>Non-PC Project 9</t>
  </si>
  <si>
    <t>TABLE 28 - KPIs</t>
  </si>
  <si>
    <t>Proposed KPI 1</t>
  </si>
  <si>
    <t>Proposed KPI 2</t>
  </si>
  <si>
    <t>Proposed KPI 3</t>
  </si>
  <si>
    <t>Proposed KPI 4</t>
  </si>
  <si>
    <t>Proposed KPI 5</t>
  </si>
  <si>
    <t>Proposed KPI 6</t>
  </si>
  <si>
    <t>Proposed KPI 7</t>
  </si>
  <si>
    <t>Proposed KPI 8</t>
  </si>
  <si>
    <t>Proposed KPI 9</t>
  </si>
  <si>
    <t>Proposed KPI 10</t>
  </si>
  <si>
    <t>KPI category</t>
  </si>
  <si>
    <t>Financial Ratios</t>
  </si>
  <si>
    <r>
      <t xml:space="preserve">TABLE 27 - Price Control Deliverables Status - </t>
    </r>
    <r>
      <rPr>
        <b/>
        <sz val="10"/>
        <color rgb="FFFF0000"/>
        <rFont val="Arial"/>
        <family val="2"/>
      </rPr>
      <t>Current Price Control</t>
    </r>
  </si>
  <si>
    <r>
      <t xml:space="preserve">TABLE 27 - Price Control Deliverables Status - </t>
    </r>
    <r>
      <rPr>
        <b/>
        <sz val="10"/>
        <color rgb="FFFF0000"/>
        <rFont val="Arial"/>
        <family val="2"/>
      </rPr>
      <t>SRP26 Price Control</t>
    </r>
  </si>
  <si>
    <t>Application of Frontier Shift</t>
  </si>
  <si>
    <t>Total staff costs (post efficiency)</t>
  </si>
  <si>
    <t>Total (non-staff) operating costs (post efficiency)</t>
  </si>
  <si>
    <t>Total Baseline Opex (post efficiency)</t>
  </si>
  <si>
    <t>Total Enhancement Opex</t>
  </si>
  <si>
    <t>Total Enhancement Opex (post efficiency)</t>
  </si>
  <si>
    <t>Total Buildings &amp; Non-Buildings Base Capex (post efficiency)</t>
  </si>
  <si>
    <t>Total Buildings &amp; Non-Buildings Enhancement Capex (post efficiency)</t>
  </si>
  <si>
    <t>SRP26 Project A - ???</t>
  </si>
  <si>
    <t>SRP26 Project B - ???</t>
  </si>
  <si>
    <t>SRP26 Project C - ???</t>
  </si>
  <si>
    <t>SRP26 Project D - ???</t>
  </si>
  <si>
    <t>SRP26 Project E - ???</t>
  </si>
  <si>
    <t>J</t>
  </si>
  <si>
    <t>T1 - PC Build-UP</t>
  </si>
  <si>
    <t>T2 - Finance</t>
  </si>
  <si>
    <t>T3 - P&amp;L</t>
  </si>
  <si>
    <t>T4 - Balance Sheet</t>
  </si>
  <si>
    <t>T5 - Cash Flow</t>
  </si>
  <si>
    <t>T6 - Ratios</t>
  </si>
  <si>
    <t>T7 - Frontier Shift</t>
  </si>
  <si>
    <t>T8 - New Initiatives</t>
  </si>
  <si>
    <t>T9 - Staff (Bt)</t>
  </si>
  <si>
    <t>T10 - Non-Staff (Bt)</t>
  </si>
  <si>
    <t>T11 - Base Opex</t>
  </si>
  <si>
    <t>T12 - Enhancement Opex</t>
  </si>
  <si>
    <t>T13 - Et Opex</t>
  </si>
  <si>
    <t>T14 - Net Planning</t>
  </si>
  <si>
    <t>T15 - Connection Fee Costs &amp; Income</t>
  </si>
  <si>
    <t>T16 - Connection Projects Costs &amp; Income</t>
  </si>
  <si>
    <t>T17 - Pensions</t>
  </si>
  <si>
    <t>T18 - Margin</t>
  </si>
  <si>
    <t>T19 - Dt Opex</t>
  </si>
  <si>
    <t>T20 - Zt Capex</t>
  </si>
  <si>
    <t>T21 - TNPPs</t>
  </si>
  <si>
    <t>T22 - Base Capex</t>
  </si>
  <si>
    <t>T23 - Enhancement Capex</t>
  </si>
  <si>
    <t>T24 - Vt Capex</t>
  </si>
  <si>
    <t>T25 - RAB Summary</t>
  </si>
  <si>
    <t>T26 - Ancillary Services</t>
  </si>
  <si>
    <t>T27 - PC Delivery</t>
  </si>
  <si>
    <t>T29 - Staff Resource Matrix</t>
  </si>
  <si>
    <t>T28 - KPIs</t>
  </si>
  <si>
    <t>Revenue &amp; staff across the new price control</t>
  </si>
  <si>
    <t>Financial parameters</t>
  </si>
  <si>
    <t>Profit &amp; loss statements</t>
  </si>
  <si>
    <t>Balance sheet statement</t>
  </si>
  <si>
    <t>Cash flow statement</t>
  </si>
  <si>
    <t>Financial ratios demonstrating resilience</t>
  </si>
  <si>
    <t>New SRP26 project initiatives</t>
  </si>
  <si>
    <t>Frontier shift for opex and capex</t>
  </si>
  <si>
    <t>T11- Base Opex</t>
  </si>
  <si>
    <t>T12 - Enh Opex</t>
  </si>
  <si>
    <t>T15 - Connection Fees</t>
  </si>
  <si>
    <t>T16 - Connection Projects</t>
  </si>
  <si>
    <t>T23 - Enh Capex</t>
  </si>
  <si>
    <t>Key Performance Indicators</t>
  </si>
  <si>
    <t xml:space="preserve">T7 - Frontier </t>
  </si>
  <si>
    <t>T30 - Business Carbon Footprint</t>
  </si>
  <si>
    <t>T30 - BCF</t>
  </si>
  <si>
    <t>Emmissions reporting</t>
  </si>
  <si>
    <t>Buildings - Electricity</t>
  </si>
  <si>
    <t>tCO2e</t>
  </si>
  <si>
    <t>Buildings - Other Fuels</t>
  </si>
  <si>
    <t>Total Buildings Emissions</t>
  </si>
  <si>
    <t>Road (Diesel)</t>
  </si>
  <si>
    <t>Road (Petrol)</t>
  </si>
  <si>
    <t>Road (Other)</t>
  </si>
  <si>
    <t>Rail</t>
  </si>
  <si>
    <t>Sea</t>
  </si>
  <si>
    <t>Air</t>
  </si>
  <si>
    <t>Air Miles European</t>
  </si>
  <si>
    <t>Air Miles International</t>
  </si>
  <si>
    <t>Total Operational Transport Emissions</t>
  </si>
  <si>
    <t>Hire Car Diesel</t>
  </si>
  <si>
    <t>Hire Car Petrol</t>
  </si>
  <si>
    <t>Air (Domestic)</t>
  </si>
  <si>
    <t xml:space="preserve">Air Miles International </t>
  </si>
  <si>
    <t>Total Business Transport Emissions</t>
  </si>
  <si>
    <r>
      <t xml:space="preserve">TABLE 29 - Role / Service Staff Matrix </t>
    </r>
    <r>
      <rPr>
        <b/>
        <sz val="10"/>
        <color rgb="FFFF0000"/>
        <rFont val="Arial"/>
        <family val="2"/>
      </rPr>
      <t>(Base Year)</t>
    </r>
  </si>
  <si>
    <t>TABLE 30 - Business Carbon Footprint</t>
  </si>
  <si>
    <t>Contractor Emissions</t>
  </si>
  <si>
    <t>External Contractor Emissions</t>
  </si>
  <si>
    <t>Totals</t>
  </si>
  <si>
    <t>Total Operational Emissions (Internal &amp; External)</t>
  </si>
  <si>
    <t>SONI - Buildings Energy Usage</t>
  </si>
  <si>
    <t>SONI - Operational Transport</t>
  </si>
  <si>
    <t>SONI - Business Transport</t>
  </si>
  <si>
    <t>Guidance issued for publication</t>
  </si>
  <si>
    <t>Role 5 - Support Staff</t>
  </si>
  <si>
    <t>SONI managing Director</t>
  </si>
  <si>
    <t>Governance and Risk</t>
  </si>
  <si>
    <t>Financial Control</t>
  </si>
  <si>
    <t>SONI legal</t>
  </si>
  <si>
    <t>Corporate Applications</t>
  </si>
  <si>
    <t>Employee Services</t>
  </si>
  <si>
    <t>IT Strategy and Emerging Technology</t>
  </si>
  <si>
    <t>Human resources</t>
  </si>
  <si>
    <r>
      <t xml:space="preserve">TABLE 29a - Role / Service Staff Matrix </t>
    </r>
    <r>
      <rPr>
        <b/>
        <sz val="10"/>
        <color rgb="FFFF0000"/>
        <rFont val="Arial"/>
        <family val="2"/>
      </rPr>
      <t>(Final Year)</t>
    </r>
  </si>
  <si>
    <t>Role 5 Staff Numbers</t>
  </si>
  <si>
    <t xml:space="preserve">Historical input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</si>
</sst>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00"/>
    <numFmt numFmtId="166" formatCode="0.0"/>
    <numFmt numFmtId="167" formatCode="0.0%"/>
    <numFmt numFmtId="168" formatCode="_-[$€-2]* #,##0.00_-;\-[$€-2]* #,##0.00_-;_-[$€-2]* &quot;-&quot;??_-"/>
    <numFmt numFmtId="169" formatCode="#,###.00;\(#,###.00\)"/>
    <numFmt numFmtId="170" formatCode="General_)"/>
    <numFmt numFmtId="171" formatCode="#,##0.00;[Red]\-#,##0.00;\-"/>
    <numFmt numFmtId="172" formatCode="_-* #,##0_-;\-* #,##0_-;_-* &quot;-&quot;??_-;_-@_-"/>
    <numFmt numFmtId="173" formatCode="#,##0;[Red]\(#,##0\)"/>
    <numFmt numFmtId="174" formatCode="_(* #,##0.00_);_(* \(#,##0.00\);_(* &quot;-&quot;??_);_(@_)"/>
    <numFmt numFmtId="175" formatCode="_-* #,##0.0_-;\-* #,##0.0_-;_-* &quot;-&quot;?_-;_-@_-"/>
    <numFmt numFmtId="176" formatCode="#,##0.0;[Red]\-#,##0.0;\-"/>
  </numFmts>
  <fonts count="38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name val="Arial MT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b/>
      <sz val="10"/>
      <color rgb="FFC00000"/>
      <name val="Arial"/>
      <family val="2"/>
    </font>
    <font>
      <u/>
      <sz val="12"/>
      <color theme="10"/>
      <name val="Arial MT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2"/>
      <color theme="0"/>
      <name val="Arial MT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bscript"/>
      <sz val="10"/>
      <name val="Arial"/>
      <family val="2"/>
    </font>
    <font>
      <b/>
      <sz val="12"/>
      <name val="Arial MT"/>
    </font>
    <font>
      <u/>
      <sz val="10"/>
      <color indexed="12"/>
      <name val="MS Sans Serif"/>
      <family val="2"/>
    </font>
    <font>
      <u/>
      <sz val="9.35"/>
      <color theme="10"/>
      <name val="Calibri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CG Omega"/>
      <family val="2"/>
    </font>
    <font>
      <sz val="11"/>
      <name val="CG Omega"/>
    </font>
    <font>
      <b/>
      <sz val="10"/>
      <color rgb="FFFF0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FF99"/>
        <bgColor indexed="8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8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</borders>
  <cellStyleXfs count="67">
    <xf numFmtId="0" fontId="0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alignment vertical="top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168" fontId="18" fillId="0" borderId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0" fillId="0" borderId="0"/>
    <xf numFmtId="0" fontId="17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3" fillId="0" borderId="0"/>
    <xf numFmtId="0" fontId="34" fillId="0" borderId="0"/>
    <xf numFmtId="0" fontId="33" fillId="0" borderId="0"/>
    <xf numFmtId="174" fontId="33" fillId="0" borderId="0" applyFont="0" applyFill="0" applyBorder="0" applyAlignment="0" applyProtection="0"/>
    <xf numFmtId="0" fontId="18" fillId="0" borderId="0"/>
    <xf numFmtId="171" fontId="18" fillId="21" borderId="1">
      <alignment vertical="center"/>
    </xf>
  </cellStyleXfs>
  <cellXfs count="3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3" borderId="9" xfId="5" applyFont="1" applyFill="1" applyBorder="1" applyAlignment="1">
      <alignment horizontal="center"/>
    </xf>
    <xf numFmtId="0" fontId="8" fillId="3" borderId="5" xfId="5" quotePrefix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5" applyFont="1" applyBorder="1" applyAlignment="1">
      <alignment horizontal="center"/>
    </xf>
    <xf numFmtId="0" fontId="6" fillId="3" borderId="5" xfId="5" applyFont="1" applyFill="1" applyBorder="1" applyAlignment="1">
      <alignment horizontal="center"/>
    </xf>
    <xf numFmtId="0" fontId="6" fillId="7" borderId="1" xfId="0" applyFont="1" applyFill="1" applyBorder="1"/>
    <xf numFmtId="0" fontId="6" fillId="2" borderId="6" xfId="0" applyFont="1" applyFill="1" applyBorder="1"/>
    <xf numFmtId="0" fontId="6" fillId="5" borderId="1" xfId="0" applyFont="1" applyFill="1" applyBorder="1"/>
    <xf numFmtId="0" fontId="6" fillId="3" borderId="4" xfId="5" applyFont="1" applyFill="1" applyBorder="1" applyAlignment="1">
      <alignment horizontal="center"/>
    </xf>
    <xf numFmtId="0" fontId="5" fillId="0" borderId="1" xfId="5" applyBorder="1" applyAlignment="1">
      <alignment wrapText="1"/>
    </xf>
    <xf numFmtId="0" fontId="6" fillId="8" borderId="12" xfId="5" applyFont="1" applyFill="1" applyBorder="1" applyAlignment="1">
      <alignment horizontal="center"/>
    </xf>
    <xf numFmtId="0" fontId="6" fillId="8" borderId="0" xfId="5" applyFont="1" applyFill="1" applyAlignment="1">
      <alignment horizontal="center"/>
    </xf>
    <xf numFmtId="0" fontId="13" fillId="8" borderId="0" xfId="5" applyFont="1" applyFill="1" applyAlignment="1">
      <alignment horizontal="left"/>
    </xf>
    <xf numFmtId="0" fontId="8" fillId="8" borderId="0" xfId="5" applyFont="1" applyFill="1" applyAlignment="1">
      <alignment horizontal="center"/>
    </xf>
    <xf numFmtId="0" fontId="6" fillId="8" borderId="3" xfId="5" applyFont="1" applyFill="1" applyBorder="1"/>
    <xf numFmtId="0" fontId="6" fillId="8" borderId="0" xfId="5" applyFont="1" applyFill="1"/>
    <xf numFmtId="166" fontId="6" fillId="9" borderId="1" xfId="5" applyNumberFormat="1" applyFont="1" applyFill="1" applyBorder="1" applyAlignment="1">
      <alignment horizontal="center"/>
    </xf>
    <xf numFmtId="166" fontId="6" fillId="4" borderId="1" xfId="5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5" fillId="8" borderId="1" xfId="9" quotePrefix="1" applyFont="1" applyFill="1" applyBorder="1" applyAlignment="1" applyProtection="1">
      <alignment horizontal="center"/>
    </xf>
    <xf numFmtId="0" fontId="15" fillId="8" borderId="1" xfId="9" applyFont="1" applyFill="1" applyBorder="1" applyAlignment="1" applyProtection="1">
      <alignment horizontal="center"/>
    </xf>
    <xf numFmtId="0" fontId="6" fillId="8" borderId="0" xfId="5" applyFont="1" applyFill="1" applyAlignment="1">
      <alignment wrapText="1"/>
    </xf>
    <xf numFmtId="0" fontId="5" fillId="8" borderId="0" xfId="5" applyFill="1" applyAlignment="1">
      <alignment horizontal="center"/>
    </xf>
    <xf numFmtId="0" fontId="5" fillId="8" borderId="0" xfId="5" applyFill="1" applyAlignment="1">
      <alignment wrapText="1"/>
    </xf>
    <xf numFmtId="0" fontId="5" fillId="0" borderId="1" xfId="5" applyBorder="1"/>
    <xf numFmtId="0" fontId="0" fillId="8" borderId="0" xfId="0" applyFill="1"/>
    <xf numFmtId="0" fontId="6" fillId="8" borderId="13" xfId="5" applyFont="1" applyFill="1" applyBorder="1"/>
    <xf numFmtId="0" fontId="8" fillId="8" borderId="12" xfId="5" applyFont="1" applyFill="1" applyBorder="1"/>
    <xf numFmtId="0" fontId="6" fillId="8" borderId="12" xfId="5" applyFont="1" applyFill="1" applyBorder="1"/>
    <xf numFmtId="0" fontId="6" fillId="8" borderId="14" xfId="5" applyFont="1" applyFill="1" applyBorder="1"/>
    <xf numFmtId="0" fontId="6" fillId="8" borderId="15" xfId="5" applyFont="1" applyFill="1" applyBorder="1"/>
    <xf numFmtId="0" fontId="9" fillId="8" borderId="0" xfId="5" applyFont="1" applyFill="1"/>
    <xf numFmtId="0" fontId="6" fillId="8" borderId="16" xfId="5" applyFont="1" applyFill="1" applyBorder="1"/>
    <xf numFmtId="0" fontId="8" fillId="8" borderId="0" xfId="0" applyFont="1" applyFill="1" applyAlignment="1">
      <alignment horizontal="left"/>
    </xf>
    <xf numFmtId="0" fontId="8" fillId="8" borderId="0" xfId="5" applyFont="1" applyFill="1"/>
    <xf numFmtId="0" fontId="8" fillId="3" borderId="10" xfId="5" applyFont="1" applyFill="1" applyBorder="1"/>
    <xf numFmtId="0" fontId="6" fillId="3" borderId="7" xfId="5" applyFont="1" applyFill="1" applyBorder="1"/>
    <xf numFmtId="0" fontId="6" fillId="3" borderId="3" xfId="5" applyFont="1" applyFill="1" applyBorder="1"/>
    <xf numFmtId="0" fontId="8" fillId="3" borderId="0" xfId="5" applyFont="1" applyFill="1"/>
    <xf numFmtId="0" fontId="6" fillId="3" borderId="2" xfId="5" applyFont="1" applyFill="1" applyBorder="1"/>
    <xf numFmtId="0" fontId="6" fillId="3" borderId="11" xfId="5" applyFont="1" applyFill="1" applyBorder="1"/>
    <xf numFmtId="0" fontId="8" fillId="3" borderId="1" xfId="5" applyFont="1" applyFill="1" applyBorder="1" applyAlignment="1">
      <alignment horizontal="center"/>
    </xf>
    <xf numFmtId="0" fontId="8" fillId="3" borderId="8" xfId="5" applyFont="1" applyFill="1" applyBorder="1"/>
    <xf numFmtId="0" fontId="5" fillId="6" borderId="1" xfId="5" applyFill="1" applyBorder="1" applyAlignment="1">
      <alignment horizontal="center"/>
    </xf>
    <xf numFmtId="0" fontId="6" fillId="6" borderId="1" xfId="5" applyFont="1" applyFill="1" applyBorder="1" applyAlignment="1">
      <alignment horizontal="center"/>
    </xf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5" fillId="8" borderId="0" xfId="5" applyFill="1"/>
    <xf numFmtId="0" fontId="5" fillId="8" borderId="0" xfId="0" applyFont="1" applyFill="1"/>
    <xf numFmtId="0" fontId="0" fillId="8" borderId="23" xfId="0" applyFill="1" applyBorder="1"/>
    <xf numFmtId="0" fontId="0" fillId="8" borderId="12" xfId="0" applyFill="1" applyBorder="1"/>
    <xf numFmtId="0" fontId="0" fillId="8" borderId="13" xfId="0" applyFill="1" applyBorder="1"/>
    <xf numFmtId="0" fontId="9" fillId="8" borderId="12" xfId="5" applyFont="1" applyFill="1" applyBorder="1"/>
    <xf numFmtId="0" fontId="5" fillId="8" borderId="12" xfId="5" applyFill="1" applyBorder="1"/>
    <xf numFmtId="0" fontId="0" fillId="8" borderId="14" xfId="0" applyFill="1" applyBorder="1"/>
    <xf numFmtId="0" fontId="0" fillId="8" borderId="15" xfId="0" applyFill="1" applyBorder="1"/>
    <xf numFmtId="0" fontId="5" fillId="8" borderId="1" xfId="0" applyFont="1" applyFill="1" applyBorder="1"/>
    <xf numFmtId="167" fontId="6" fillId="2" borderId="6" xfId="8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8" fillId="3" borderId="4" xfId="5" applyFont="1" applyFill="1" applyBorder="1" applyAlignment="1">
      <alignment horizontal="center"/>
    </xf>
    <xf numFmtId="0" fontId="8" fillId="0" borderId="0" xfId="5" applyFont="1" applyAlignment="1">
      <alignment horizontal="center"/>
    </xf>
    <xf numFmtId="0" fontId="8" fillId="3" borderId="25" xfId="5" applyFont="1" applyFill="1" applyBorder="1" applyAlignment="1">
      <alignment horizontal="center"/>
    </xf>
    <xf numFmtId="0" fontId="8" fillId="3" borderId="24" xfId="5" applyFont="1" applyFill="1" applyBorder="1" applyAlignment="1">
      <alignment horizontal="center"/>
    </xf>
    <xf numFmtId="0" fontId="8" fillId="3" borderId="11" xfId="5" quotePrefix="1" applyFont="1" applyFill="1" applyBorder="1" applyAlignment="1">
      <alignment horizontal="center"/>
    </xf>
    <xf numFmtId="167" fontId="6" fillId="2" borderId="22" xfId="8" applyNumberFormat="1" applyFont="1" applyFill="1" applyBorder="1" applyAlignment="1">
      <alignment horizontal="center"/>
    </xf>
    <xf numFmtId="167" fontId="6" fillId="2" borderId="26" xfId="8" applyNumberFormat="1" applyFont="1" applyFill="1" applyBorder="1" applyAlignment="1">
      <alignment horizontal="center"/>
    </xf>
    <xf numFmtId="166" fontId="6" fillId="8" borderId="9" xfId="5" applyNumberFormat="1" applyFont="1" applyFill="1" applyBorder="1" applyAlignment="1">
      <alignment horizontal="center"/>
    </xf>
    <xf numFmtId="167" fontId="6" fillId="8" borderId="9" xfId="8" applyNumberFormat="1" applyFont="1" applyFill="1" applyBorder="1" applyAlignment="1">
      <alignment horizontal="center"/>
    </xf>
    <xf numFmtId="165" fontId="6" fillId="8" borderId="9" xfId="0" applyNumberFormat="1" applyFont="1" applyFill="1" applyBorder="1" applyAlignment="1">
      <alignment horizontal="center"/>
    </xf>
    <xf numFmtId="17" fontId="8" fillId="12" borderId="1" xfId="5" applyNumberFormat="1" applyFont="1" applyFill="1" applyBorder="1" applyAlignment="1">
      <alignment horizontal="center"/>
    </xf>
    <xf numFmtId="17" fontId="8" fillId="12" borderId="8" xfId="5" applyNumberFormat="1" applyFont="1" applyFill="1" applyBorder="1" applyAlignment="1">
      <alignment horizontal="center"/>
    </xf>
    <xf numFmtId="0" fontId="5" fillId="0" borderId="0" xfId="0" applyFont="1"/>
    <xf numFmtId="0" fontId="8" fillId="3" borderId="8" xfId="5" applyFont="1" applyFill="1" applyBorder="1" applyAlignment="1">
      <alignment wrapText="1"/>
    </xf>
    <xf numFmtId="0" fontId="0" fillId="8" borderId="0" xfId="0" applyFill="1" applyAlignment="1">
      <alignment wrapText="1"/>
    </xf>
    <xf numFmtId="0" fontId="6" fillId="8" borderId="12" xfId="5" applyFont="1" applyFill="1" applyBorder="1" applyAlignment="1">
      <alignment wrapText="1"/>
    </xf>
    <xf numFmtId="0" fontId="6" fillId="3" borderId="11" xfId="5" applyFont="1" applyFill="1" applyBorder="1" applyAlignment="1">
      <alignment wrapText="1"/>
    </xf>
    <xf numFmtId="0" fontId="6" fillId="3" borderId="7" xfId="5" applyFont="1" applyFill="1" applyBorder="1" applyAlignment="1">
      <alignment wrapText="1"/>
    </xf>
    <xf numFmtId="0" fontId="8" fillId="3" borderId="0" xfId="5" applyFont="1" applyFill="1" applyAlignment="1">
      <alignment wrapText="1"/>
    </xf>
    <xf numFmtId="0" fontId="6" fillId="0" borderId="0" xfId="5" applyFont="1" applyAlignment="1">
      <alignment horizontal="center"/>
    </xf>
    <xf numFmtId="0" fontId="5" fillId="0" borderId="0" xfId="5" applyAlignment="1">
      <alignment wrapText="1"/>
    </xf>
    <xf numFmtId="0" fontId="5" fillId="6" borderId="0" xfId="5" applyFill="1" applyAlignment="1">
      <alignment horizontal="center"/>
    </xf>
    <xf numFmtId="0" fontId="6" fillId="6" borderId="0" xfId="5" applyFont="1" applyFill="1" applyAlignment="1">
      <alignment horizontal="center"/>
    </xf>
    <xf numFmtId="0" fontId="0" fillId="8" borderId="18" xfId="0" applyFill="1" applyBorder="1" applyAlignment="1">
      <alignment wrapText="1"/>
    </xf>
    <xf numFmtId="0" fontId="22" fillId="8" borderId="16" xfId="0" applyFont="1" applyFill="1" applyBorder="1"/>
    <xf numFmtId="0" fontId="5" fillId="8" borderId="1" xfId="0" quotePrefix="1" applyFont="1" applyFill="1" applyBorder="1"/>
    <xf numFmtId="166" fontId="6" fillId="2" borderId="6" xfId="0" applyNumberFormat="1" applyFont="1" applyFill="1" applyBorder="1" applyAlignment="1">
      <alignment horizontal="center"/>
    </xf>
    <xf numFmtId="1" fontId="6" fillId="4" borderId="1" xfId="5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0" fillId="8" borderId="0" xfId="0" applyNumberFormat="1" applyFill="1"/>
    <xf numFmtId="1" fontId="6" fillId="10" borderId="0" xfId="0" applyNumberFormat="1" applyFont="1" applyFill="1" applyAlignment="1">
      <alignment horizontal="center"/>
    </xf>
    <xf numFmtId="0" fontId="8" fillId="0" borderId="0" xfId="0" applyFont="1"/>
    <xf numFmtId="166" fontId="0" fillId="8" borderId="0" xfId="0" applyNumberFormat="1" applyFill="1"/>
    <xf numFmtId="166" fontId="6" fillId="4" borderId="1" xfId="5" applyNumberFormat="1" applyFont="1" applyFill="1" applyBorder="1" applyAlignment="1">
      <alignment horizontal="center" vertical="center"/>
    </xf>
    <xf numFmtId="2" fontId="6" fillId="4" borderId="1" xfId="5" applyNumberFormat="1" applyFont="1" applyFill="1" applyBorder="1" applyAlignment="1">
      <alignment horizontal="center"/>
    </xf>
    <xf numFmtId="0" fontId="5" fillId="0" borderId="1" xfId="5" applyBorder="1" applyAlignment="1">
      <alignment vertical="center" wrapText="1"/>
    </xf>
    <xf numFmtId="0" fontId="0" fillId="8" borderId="0" xfId="0" applyFill="1" applyAlignment="1">
      <alignment vertical="center"/>
    </xf>
    <xf numFmtId="0" fontId="6" fillId="0" borderId="1" xfId="5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8" borderId="1" xfId="5" applyFont="1" applyFill="1" applyBorder="1" applyAlignment="1">
      <alignment horizontal="center"/>
    </xf>
    <xf numFmtId="0" fontId="5" fillId="8" borderId="1" xfId="5" applyFill="1" applyBorder="1" applyAlignment="1">
      <alignment wrapText="1"/>
    </xf>
    <xf numFmtId="0" fontId="5" fillId="8" borderId="1" xfId="5" applyFill="1" applyBorder="1" applyAlignment="1">
      <alignment horizontal="center"/>
    </xf>
    <xf numFmtId="0" fontId="8" fillId="3" borderId="1" xfId="5" applyFont="1" applyFill="1" applyBorder="1" applyAlignment="1">
      <alignment wrapText="1"/>
    </xf>
    <xf numFmtId="168" fontId="17" fillId="8" borderId="13" xfId="19" applyFont="1" applyFill="1" applyBorder="1"/>
    <xf numFmtId="168" fontId="17" fillId="8" borderId="12" xfId="19" applyFont="1" applyFill="1" applyBorder="1"/>
    <xf numFmtId="168" fontId="17" fillId="8" borderId="14" xfId="19" applyFont="1" applyFill="1" applyBorder="1"/>
    <xf numFmtId="168" fontId="17" fillId="8" borderId="15" xfId="19" applyFont="1" applyFill="1" applyBorder="1"/>
    <xf numFmtId="168" fontId="23" fillId="8" borderId="1" xfId="19" applyFont="1" applyFill="1" applyBorder="1" applyAlignment="1">
      <alignment vertical="top"/>
    </xf>
    <xf numFmtId="168" fontId="17" fillId="8" borderId="16" xfId="19" applyFont="1" applyFill="1" applyBorder="1"/>
    <xf numFmtId="168" fontId="17" fillId="8" borderId="20" xfId="19" applyFont="1" applyFill="1" applyBorder="1" applyAlignment="1">
      <alignment wrapText="1"/>
    </xf>
    <xf numFmtId="168" fontId="17" fillId="8" borderId="1" xfId="19" applyFont="1" applyFill="1" applyBorder="1" applyAlignment="1">
      <alignment wrapText="1"/>
    </xf>
    <xf numFmtId="168" fontId="17" fillId="8" borderId="25" xfId="19" applyFont="1" applyFill="1" applyBorder="1" applyAlignment="1">
      <alignment wrapText="1"/>
    </xf>
    <xf numFmtId="168" fontId="17" fillId="8" borderId="4" xfId="19" applyFont="1" applyFill="1" applyBorder="1" applyAlignment="1">
      <alignment wrapText="1"/>
    </xf>
    <xf numFmtId="168" fontId="17" fillId="8" borderId="10" xfId="19" applyFont="1" applyFill="1" applyBorder="1" applyAlignment="1">
      <alignment wrapText="1"/>
    </xf>
    <xf numFmtId="168" fontId="17" fillId="8" borderId="17" xfId="19" applyFont="1" applyFill="1" applyBorder="1"/>
    <xf numFmtId="168" fontId="17" fillId="8" borderId="18" xfId="19" applyFont="1" applyFill="1" applyBorder="1"/>
    <xf numFmtId="168" fontId="17" fillId="8" borderId="19" xfId="19" applyFont="1" applyFill="1" applyBorder="1"/>
    <xf numFmtId="171" fontId="5" fillId="8" borderId="1" xfId="44" applyNumberFormat="1" applyFont="1" applyFill="1" applyBorder="1" applyAlignment="1">
      <alignment wrapText="1"/>
    </xf>
    <xf numFmtId="171" fontId="5" fillId="8" borderId="20" xfId="4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2" fontId="8" fillId="8" borderId="12" xfId="19" applyNumberFormat="1" applyFont="1" applyFill="1" applyBorder="1" applyAlignment="1">
      <alignment horizontal="center"/>
    </xf>
    <xf numFmtId="2" fontId="8" fillId="8" borderId="1" xfId="19" applyNumberFormat="1" applyFont="1" applyFill="1" applyBorder="1" applyAlignment="1">
      <alignment horizontal="center" vertical="top"/>
    </xf>
    <xf numFmtId="2" fontId="5" fillId="8" borderId="1" xfId="19" applyNumberFormat="1" applyFont="1" applyFill="1" applyBorder="1" applyAlignment="1">
      <alignment horizontal="center" wrapText="1"/>
    </xf>
    <xf numFmtId="2" fontId="5" fillId="8" borderId="4" xfId="19" applyNumberFormat="1" applyFont="1" applyFill="1" applyBorder="1" applyAlignment="1">
      <alignment horizontal="center" wrapText="1"/>
    </xf>
    <xf numFmtId="168" fontId="17" fillId="8" borderId="18" xfId="19" applyFont="1" applyFill="1" applyBorder="1" applyAlignment="1">
      <alignment horizontal="center"/>
    </xf>
    <xf numFmtId="0" fontId="5" fillId="0" borderId="1" xfId="5" applyBorder="1" applyAlignment="1">
      <alignment horizontal="center"/>
    </xf>
    <xf numFmtId="2" fontId="0" fillId="8" borderId="0" xfId="0" applyNumberFormat="1" applyFill="1"/>
    <xf numFmtId="1" fontId="6" fillId="8" borderId="9" xfId="5" applyNumberFormat="1" applyFont="1" applyFill="1" applyBorder="1" applyAlignment="1">
      <alignment horizontal="center"/>
    </xf>
    <xf numFmtId="1" fontId="6" fillId="10" borderId="28" xfId="0" applyNumberFormat="1" applyFont="1" applyFill="1" applyBorder="1" applyAlignment="1">
      <alignment horizontal="center"/>
    </xf>
    <xf numFmtId="1" fontId="6" fillId="2" borderId="29" xfId="0" applyNumberFormat="1" applyFont="1" applyFill="1" applyBorder="1" applyAlignment="1">
      <alignment horizontal="center"/>
    </xf>
    <xf numFmtId="0" fontId="5" fillId="8" borderId="12" xfId="5" applyFill="1" applyBorder="1" applyAlignment="1">
      <alignment wrapText="1"/>
    </xf>
    <xf numFmtId="0" fontId="5" fillId="8" borderId="12" xfId="5" applyFill="1" applyBorder="1" applyAlignment="1">
      <alignment horizontal="center"/>
    </xf>
    <xf numFmtId="1" fontId="6" fillId="10" borderId="12" xfId="0" applyNumberFormat="1" applyFont="1" applyFill="1" applyBorder="1" applyAlignment="1">
      <alignment horizontal="center"/>
    </xf>
    <xf numFmtId="0" fontId="6" fillId="8" borderId="18" xfId="5" applyFont="1" applyFill="1" applyBorder="1" applyAlignment="1">
      <alignment horizontal="center"/>
    </xf>
    <xf numFmtId="0" fontId="5" fillId="8" borderId="18" xfId="5" applyFill="1" applyBorder="1" applyAlignment="1">
      <alignment wrapText="1"/>
    </xf>
    <xf numFmtId="0" fontId="5" fillId="8" borderId="18" xfId="5" applyFill="1" applyBorder="1" applyAlignment="1">
      <alignment horizontal="center"/>
    </xf>
    <xf numFmtId="1" fontId="6" fillId="10" borderId="18" xfId="0" applyNumberFormat="1" applyFont="1" applyFill="1" applyBorder="1" applyAlignment="1">
      <alignment horizontal="center"/>
    </xf>
    <xf numFmtId="0" fontId="6" fillId="8" borderId="23" xfId="5" applyFont="1" applyFill="1" applyBorder="1" applyAlignment="1">
      <alignment horizontal="center"/>
    </xf>
    <xf numFmtId="0" fontId="5" fillId="8" borderId="23" xfId="5" applyFill="1" applyBorder="1" applyAlignment="1">
      <alignment wrapText="1"/>
    </xf>
    <xf numFmtId="0" fontId="5" fillId="8" borderId="23" xfId="5" applyFill="1" applyBorder="1" applyAlignment="1">
      <alignment horizontal="center"/>
    </xf>
    <xf numFmtId="1" fontId="6" fillId="10" borderId="23" xfId="0" applyNumberFormat="1" applyFont="1" applyFill="1" applyBorder="1" applyAlignment="1">
      <alignment horizontal="center"/>
    </xf>
    <xf numFmtId="0" fontId="6" fillId="13" borderId="1" xfId="0" applyFont="1" applyFill="1" applyBorder="1"/>
    <xf numFmtId="1" fontId="6" fillId="13" borderId="1" xfId="5" applyNumberFormat="1" applyFont="1" applyFill="1" applyBorder="1" applyAlignment="1">
      <alignment horizontal="center"/>
    </xf>
    <xf numFmtId="1" fontId="6" fillId="0" borderId="9" xfId="5" applyNumberFormat="1" applyFont="1" applyBorder="1" applyAlignment="1">
      <alignment horizontal="center"/>
    </xf>
    <xf numFmtId="0" fontId="5" fillId="8" borderId="13" xfId="5" applyFill="1" applyBorder="1"/>
    <xf numFmtId="0" fontId="5" fillId="8" borderId="14" xfId="5" applyFill="1" applyBorder="1"/>
    <xf numFmtId="0" fontId="5" fillId="8" borderId="15" xfId="5" applyFill="1" applyBorder="1"/>
    <xf numFmtId="0" fontId="5" fillId="8" borderId="16" xfId="5" applyFill="1" applyBorder="1"/>
    <xf numFmtId="0" fontId="5" fillId="3" borderId="7" xfId="5" applyFill="1" applyBorder="1" applyAlignment="1">
      <alignment wrapText="1"/>
    </xf>
    <xf numFmtId="0" fontId="5" fillId="3" borderId="4" xfId="5" applyFill="1" applyBorder="1" applyAlignment="1">
      <alignment horizontal="center"/>
    </xf>
    <xf numFmtId="0" fontId="5" fillId="3" borderId="3" xfId="5" applyFill="1" applyBorder="1"/>
    <xf numFmtId="0" fontId="5" fillId="3" borderId="2" xfId="5" applyFill="1" applyBorder="1"/>
    <xf numFmtId="0" fontId="5" fillId="3" borderId="11" xfId="5" applyFill="1" applyBorder="1" applyAlignment="1">
      <alignment wrapText="1"/>
    </xf>
    <xf numFmtId="0" fontId="5" fillId="3" borderId="5" xfId="5" applyFill="1" applyBorder="1" applyAlignment="1">
      <alignment horizontal="center"/>
    </xf>
    <xf numFmtId="0" fontId="5" fillId="8" borderId="3" xfId="5" applyFill="1" applyBorder="1"/>
    <xf numFmtId="172" fontId="8" fillId="8" borderId="0" xfId="56" applyNumberFormat="1" applyFont="1" applyFill="1" applyBorder="1" applyAlignment="1">
      <alignment horizontal="center"/>
    </xf>
    <xf numFmtId="172" fontId="8" fillId="0" borderId="0" xfId="56" applyNumberFormat="1" applyFont="1" applyFill="1" applyBorder="1" applyAlignment="1">
      <alignment horizontal="center"/>
    </xf>
    <xf numFmtId="173" fontId="5" fillId="4" borderId="1" xfId="56" applyNumberFormat="1" applyFont="1" applyFill="1" applyBorder="1" applyAlignment="1">
      <alignment horizontal="center"/>
    </xf>
    <xf numFmtId="173" fontId="5" fillId="8" borderId="0" xfId="56" applyNumberFormat="1" applyFont="1" applyFill="1" applyBorder="1" applyAlignment="1">
      <alignment horizontal="center"/>
    </xf>
    <xf numFmtId="172" fontId="5" fillId="8" borderId="0" xfId="56" applyNumberFormat="1" applyFont="1" applyFill="1" applyBorder="1" applyAlignment="1">
      <alignment horizontal="center"/>
    </xf>
    <xf numFmtId="173" fontId="5" fillId="14" borderId="1" xfId="56" applyNumberFormat="1" applyFont="1" applyFill="1" applyBorder="1" applyAlignment="1">
      <alignment horizontal="center"/>
    </xf>
    <xf numFmtId="173" fontId="0" fillId="8" borderId="0" xfId="56" applyNumberFormat="1" applyFont="1" applyFill="1" applyAlignment="1"/>
    <xf numFmtId="172" fontId="0" fillId="8" borderId="0" xfId="56" applyNumberFormat="1" applyFont="1" applyFill="1" applyAlignment="1"/>
    <xf numFmtId="173" fontId="8" fillId="8" borderId="0" xfId="5" applyNumberFormat="1" applyFont="1" applyFill="1" applyAlignment="1">
      <alignment horizontal="center"/>
    </xf>
    <xf numFmtId="173" fontId="8" fillId="0" borderId="0" xfId="5" applyNumberFormat="1" applyFont="1" applyAlignment="1">
      <alignment horizontal="center"/>
    </xf>
    <xf numFmtId="173" fontId="8" fillId="8" borderId="0" xfId="56" applyNumberFormat="1" applyFont="1" applyFill="1" applyBorder="1" applyAlignment="1">
      <alignment horizontal="center"/>
    </xf>
    <xf numFmtId="173" fontId="8" fillId="0" borderId="0" xfId="56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166" fontId="26" fillId="0" borderId="35" xfId="0" applyNumberFormat="1" applyFont="1" applyBorder="1" applyAlignment="1">
      <alignment horizontal="center"/>
    </xf>
    <xf numFmtId="166" fontId="5" fillId="0" borderId="35" xfId="0" applyNumberFormat="1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166" fontId="5" fillId="0" borderId="39" xfId="0" applyNumberFormat="1" applyFont="1" applyBorder="1" applyAlignment="1">
      <alignment horizontal="center"/>
    </xf>
    <xf numFmtId="0" fontId="0" fillId="8" borderId="0" xfId="0" applyFill="1" applyAlignment="1">
      <alignment horizontal="center"/>
    </xf>
    <xf numFmtId="173" fontId="5" fillId="8" borderId="9" xfId="56" applyNumberFormat="1" applyFont="1" applyFill="1" applyBorder="1" applyAlignment="1">
      <alignment horizontal="center"/>
    </xf>
    <xf numFmtId="172" fontId="0" fillId="8" borderId="0" xfId="56" applyNumberFormat="1" applyFont="1" applyFill="1" applyBorder="1" applyAlignment="1"/>
    <xf numFmtId="3" fontId="6" fillId="2" borderId="6" xfId="0" applyNumberFormat="1" applyFont="1" applyFill="1" applyBorder="1" applyAlignment="1">
      <alignment horizontal="center"/>
    </xf>
    <xf numFmtId="3" fontId="5" fillId="8" borderId="9" xfId="56" applyNumberFormat="1" applyFont="1" applyFill="1" applyBorder="1" applyAlignment="1">
      <alignment horizontal="center"/>
    </xf>
    <xf numFmtId="0" fontId="8" fillId="8" borderId="0" xfId="5" quotePrefix="1" applyFont="1" applyFill="1" applyAlignment="1">
      <alignment horizontal="center"/>
    </xf>
    <xf numFmtId="17" fontId="8" fillId="8" borderId="0" xfId="5" applyNumberFormat="1" applyFont="1" applyFill="1" applyAlignment="1">
      <alignment horizontal="center"/>
    </xf>
    <xf numFmtId="0" fontId="6" fillId="3" borderId="25" xfId="5" applyFont="1" applyFill="1" applyBorder="1" applyAlignment="1">
      <alignment wrapText="1"/>
    </xf>
    <xf numFmtId="0" fontId="8" fillId="3" borderId="24" xfId="5" applyFont="1" applyFill="1" applyBorder="1" applyAlignment="1">
      <alignment wrapText="1"/>
    </xf>
    <xf numFmtId="17" fontId="6" fillId="4" borderId="1" xfId="5" applyNumberFormat="1" applyFont="1" applyFill="1" applyBorder="1" applyAlignment="1">
      <alignment horizontal="center"/>
    </xf>
    <xf numFmtId="17" fontId="0" fillId="8" borderId="0" xfId="0" applyNumberFormat="1" applyFill="1"/>
    <xf numFmtId="17" fontId="6" fillId="4" borderId="1" xfId="5" applyNumberFormat="1" applyFont="1" applyFill="1" applyBorder="1" applyAlignment="1">
      <alignment horizontal="center" vertical="center"/>
    </xf>
    <xf numFmtId="0" fontId="5" fillId="0" borderId="1" xfId="5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16" borderId="1" xfId="0" applyFont="1" applyFill="1" applyBorder="1"/>
    <xf numFmtId="3" fontId="6" fillId="4" borderId="1" xfId="5" applyNumberFormat="1" applyFont="1" applyFill="1" applyBorder="1" applyAlignment="1">
      <alignment horizontal="center"/>
    </xf>
    <xf numFmtId="3" fontId="0" fillId="8" borderId="0" xfId="0" applyNumberFormat="1" applyFill="1"/>
    <xf numFmtId="17" fontId="8" fillId="8" borderId="7" xfId="5" applyNumberFormat="1" applyFont="1" applyFill="1" applyBorder="1" applyAlignment="1">
      <alignment horizontal="center"/>
    </xf>
    <xf numFmtId="2" fontId="6" fillId="13" borderId="1" xfId="5" applyNumberFormat="1" applyFont="1" applyFill="1" applyBorder="1" applyAlignment="1">
      <alignment horizontal="center"/>
    </xf>
    <xf numFmtId="166" fontId="6" fillId="13" borderId="1" xfId="5" applyNumberFormat="1" applyFont="1" applyFill="1" applyBorder="1" applyAlignment="1">
      <alignment horizontal="center"/>
    </xf>
    <xf numFmtId="1" fontId="6" fillId="17" borderId="6" xfId="0" applyNumberFormat="1" applyFont="1" applyFill="1" applyBorder="1" applyAlignment="1">
      <alignment horizontal="center"/>
    </xf>
    <xf numFmtId="0" fontId="8" fillId="3" borderId="4" xfId="5" applyFont="1" applyFill="1" applyBorder="1" applyAlignment="1">
      <alignment horizontal="center" vertical="center" wrapText="1"/>
    </xf>
    <xf numFmtId="0" fontId="8" fillId="3" borderId="9" xfId="5" applyFont="1" applyFill="1" applyBorder="1" applyAlignment="1">
      <alignment horizontal="center" vertical="center" wrapText="1"/>
    </xf>
    <xf numFmtId="0" fontId="8" fillId="3" borderId="5" xfId="5" applyFont="1" applyFill="1" applyBorder="1" applyAlignment="1">
      <alignment horizontal="center" vertical="center" wrapText="1"/>
    </xf>
    <xf numFmtId="166" fontId="6" fillId="13" borderId="27" xfId="5" applyNumberFormat="1" applyFont="1" applyFill="1" applyBorder="1" applyAlignment="1">
      <alignment horizontal="center"/>
    </xf>
    <xf numFmtId="166" fontId="6" fillId="2" borderId="22" xfId="0" applyNumberFormat="1" applyFont="1" applyFill="1" applyBorder="1" applyAlignment="1">
      <alignment horizontal="center"/>
    </xf>
    <xf numFmtId="1" fontId="6" fillId="17" borderId="1" xfId="0" applyNumberFormat="1" applyFont="1" applyFill="1" applyBorder="1" applyAlignment="1">
      <alignment horizontal="center"/>
    </xf>
    <xf numFmtId="2" fontId="6" fillId="13" borderId="20" xfId="5" applyNumberFormat="1" applyFont="1" applyFill="1" applyBorder="1" applyAlignment="1">
      <alignment horizontal="center"/>
    </xf>
    <xf numFmtId="1" fontId="6" fillId="17" borderId="40" xfId="0" applyNumberFormat="1" applyFont="1" applyFill="1" applyBorder="1" applyAlignment="1">
      <alignment horizontal="center"/>
    </xf>
    <xf numFmtId="166" fontId="6" fillId="13" borderId="20" xfId="5" applyNumberFormat="1" applyFont="1" applyFill="1" applyBorder="1" applyAlignment="1">
      <alignment horizontal="center"/>
    </xf>
    <xf numFmtId="1" fontId="6" fillId="13" borderId="20" xfId="5" applyNumberFormat="1" applyFont="1" applyFill="1" applyBorder="1" applyAlignment="1">
      <alignment horizontal="center"/>
    </xf>
    <xf numFmtId="1" fontId="6" fillId="18" borderId="6" xfId="0" applyNumberFormat="1" applyFont="1" applyFill="1" applyBorder="1" applyAlignment="1">
      <alignment horizontal="center"/>
    </xf>
    <xf numFmtId="0" fontId="0" fillId="8" borderId="12" xfId="0" applyFill="1" applyBorder="1" applyAlignment="1">
      <alignment wrapText="1"/>
    </xf>
    <xf numFmtId="1" fontId="0" fillId="8" borderId="12" xfId="0" applyNumberFormat="1" applyFill="1" applyBorder="1"/>
    <xf numFmtId="1" fontId="0" fillId="8" borderId="18" xfId="0" applyNumberFormat="1" applyFill="1" applyBorder="1"/>
    <xf numFmtId="0" fontId="5" fillId="8" borderId="1" xfId="0" applyFont="1" applyFill="1" applyBorder="1" applyAlignment="1">
      <alignment horizontal="left"/>
    </xf>
    <xf numFmtId="0" fontId="22" fillId="8" borderId="15" xfId="0" applyFont="1" applyFill="1" applyBorder="1"/>
    <xf numFmtId="0" fontId="22" fillId="8" borderId="0" xfId="0" applyFont="1" applyFill="1"/>
    <xf numFmtId="166" fontId="6" fillId="17" borderId="6" xfId="0" applyNumberFormat="1" applyFont="1" applyFill="1" applyBorder="1" applyAlignment="1">
      <alignment horizontal="center"/>
    </xf>
    <xf numFmtId="166" fontId="6" fillId="17" borderId="40" xfId="0" applyNumberFormat="1" applyFont="1" applyFill="1" applyBorder="1" applyAlignment="1">
      <alignment horizontal="center"/>
    </xf>
    <xf numFmtId="166" fontId="6" fillId="17" borderId="1" xfId="0" applyNumberFormat="1" applyFont="1" applyFill="1" applyBorder="1" applyAlignment="1">
      <alignment horizontal="center"/>
    </xf>
    <xf numFmtId="0" fontId="5" fillId="0" borderId="1" xfId="5" applyBorder="1" applyAlignment="1">
      <alignment horizontal="center" wrapText="1"/>
    </xf>
    <xf numFmtId="0" fontId="8" fillId="0" borderId="1" xfId="5" applyFont="1" applyBorder="1" applyAlignment="1">
      <alignment wrapText="1"/>
    </xf>
    <xf numFmtId="0" fontId="8" fillId="0" borderId="1" xfId="5" applyFont="1" applyBorder="1" applyAlignment="1">
      <alignment horizontal="center" wrapText="1"/>
    </xf>
    <xf numFmtId="166" fontId="8" fillId="2" borderId="6" xfId="0" applyNumberFormat="1" applyFont="1" applyFill="1" applyBorder="1" applyAlignment="1">
      <alignment horizontal="center"/>
    </xf>
    <xf numFmtId="167" fontId="8" fillId="2" borderId="6" xfId="8" applyNumberFormat="1" applyFont="1" applyFill="1" applyBorder="1" applyAlignment="1">
      <alignment horizontal="center"/>
    </xf>
    <xf numFmtId="0" fontId="8" fillId="3" borderId="1" xfId="5" applyFont="1" applyFill="1" applyBorder="1" applyAlignment="1">
      <alignment horizontal="center" wrapText="1"/>
    </xf>
    <xf numFmtId="1" fontId="6" fillId="0" borderId="24" xfId="5" applyNumberFormat="1" applyFont="1" applyBorder="1" applyAlignment="1">
      <alignment horizontal="center"/>
    </xf>
    <xf numFmtId="0" fontId="5" fillId="6" borderId="3" xfId="5" applyFill="1" applyBorder="1" applyAlignment="1">
      <alignment horizontal="center"/>
    </xf>
    <xf numFmtId="0" fontId="31" fillId="8" borderId="0" xfId="0" applyFont="1" applyFill="1"/>
    <xf numFmtId="0" fontId="31" fillId="8" borderId="15" xfId="0" applyFont="1" applyFill="1" applyBorder="1"/>
    <xf numFmtId="0" fontId="31" fillId="8" borderId="16" xfId="0" applyFont="1" applyFill="1" applyBorder="1"/>
    <xf numFmtId="0" fontId="31" fillId="8" borderId="17" xfId="0" applyFont="1" applyFill="1" applyBorder="1"/>
    <xf numFmtId="0" fontId="31" fillId="8" borderId="18" xfId="0" applyFont="1" applyFill="1" applyBorder="1"/>
    <xf numFmtId="0" fontId="31" fillId="8" borderId="19" xfId="0" applyFont="1" applyFill="1" applyBorder="1"/>
    <xf numFmtId="0" fontId="6" fillId="8" borderId="24" xfId="5" applyFont="1" applyFill="1" applyBorder="1"/>
    <xf numFmtId="0" fontId="0" fillId="8" borderId="24" xfId="0" applyFill="1" applyBorder="1"/>
    <xf numFmtId="1" fontId="0" fillId="8" borderId="7" xfId="0" applyNumberFormat="1" applyFill="1" applyBorder="1"/>
    <xf numFmtId="1" fontId="6" fillId="18" borderId="41" xfId="0" applyNumberFormat="1" applyFont="1" applyFill="1" applyBorder="1" applyAlignment="1">
      <alignment horizontal="center"/>
    </xf>
    <xf numFmtId="0" fontId="8" fillId="8" borderId="42" xfId="5" applyFont="1" applyFill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8" fillId="6" borderId="1" xfId="5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0" fontId="28" fillId="8" borderId="24" xfId="0" applyFont="1" applyFill="1" applyBorder="1"/>
    <xf numFmtId="0" fontId="28" fillId="8" borderId="0" xfId="0" applyFont="1" applyFill="1"/>
    <xf numFmtId="10" fontId="6" fillId="4" borderId="1" xfId="5" applyNumberFormat="1" applyFont="1" applyFill="1" applyBorder="1" applyAlignment="1">
      <alignment horizontal="center"/>
    </xf>
    <xf numFmtId="9" fontId="6" fillId="4" borderId="1" xfId="8" applyFont="1" applyFill="1" applyBorder="1" applyAlignment="1">
      <alignment horizontal="center"/>
    </xf>
    <xf numFmtId="0" fontId="6" fillId="8" borderId="24" xfId="5" applyFont="1" applyFill="1" applyBorder="1" applyAlignment="1">
      <alignment horizontal="center"/>
    </xf>
    <xf numFmtId="9" fontId="6" fillId="5" borderId="1" xfId="8" applyFont="1" applyFill="1" applyBorder="1" applyAlignment="1">
      <alignment horizontal="center"/>
    </xf>
    <xf numFmtId="9" fontId="0" fillId="8" borderId="0" xfId="8" applyFont="1" applyFill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0" fontId="0" fillId="8" borderId="0" xfId="0" applyNumberFormat="1" applyFill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0" xfId="0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3" fontId="0" fillId="8" borderId="0" xfId="0" applyNumberFormat="1" applyFill="1" applyAlignment="1">
      <alignment horizontal="center"/>
    </xf>
    <xf numFmtId="17" fontId="6" fillId="6" borderId="1" xfId="5" applyNumberFormat="1" applyFont="1" applyFill="1" applyBorder="1" applyAlignment="1">
      <alignment horizontal="center"/>
    </xf>
    <xf numFmtId="0" fontId="8" fillId="12" borderId="10" xfId="5" applyFont="1" applyFill="1" applyBorder="1"/>
    <xf numFmtId="0" fontId="5" fillId="8" borderId="2" xfId="5" applyFill="1" applyBorder="1"/>
    <xf numFmtId="0" fontId="5" fillId="8" borderId="27" xfId="5" applyFill="1" applyBorder="1"/>
    <xf numFmtId="1" fontId="5" fillId="11" borderId="1" xfId="5" applyNumberFormat="1" applyFill="1" applyBorder="1" applyAlignment="1">
      <alignment horizontal="center"/>
    </xf>
    <xf numFmtId="1" fontId="5" fillId="4" borderId="1" xfId="5" applyNumberFormat="1" applyFill="1" applyBorder="1" applyAlignment="1">
      <alignment horizontal="center"/>
    </xf>
    <xf numFmtId="166" fontId="5" fillId="8" borderId="9" xfId="5" applyNumberFormat="1" applyFill="1" applyBorder="1" applyAlignment="1">
      <alignment horizontal="center"/>
    </xf>
    <xf numFmtId="167" fontId="5" fillId="8" borderId="9" xfId="8" applyNumberFormat="1" applyFont="1" applyFill="1" applyBorder="1" applyAlignment="1">
      <alignment horizontal="center"/>
    </xf>
    <xf numFmtId="165" fontId="5" fillId="8" borderId="9" xfId="0" applyNumberFormat="1" applyFont="1" applyFill="1" applyBorder="1" applyAlignment="1">
      <alignment horizontal="center"/>
    </xf>
    <xf numFmtId="1" fontId="5" fillId="19" borderId="1" xfId="5" applyNumberFormat="1" applyFill="1" applyBorder="1" applyAlignment="1">
      <alignment horizontal="center"/>
    </xf>
    <xf numFmtId="1" fontId="5" fillId="20" borderId="6" xfId="0" applyNumberFormat="1" applyFont="1" applyFill="1" applyBorder="1" applyAlignment="1">
      <alignment horizontal="center"/>
    </xf>
    <xf numFmtId="0" fontId="5" fillId="0" borderId="0" xfId="5" applyAlignment="1">
      <alignment horizontal="center"/>
    </xf>
    <xf numFmtId="9" fontId="5" fillId="0" borderId="1" xfId="8" applyFont="1" applyBorder="1" applyAlignment="1">
      <alignment horizontal="center" wrapText="1"/>
    </xf>
    <xf numFmtId="10" fontId="5" fillId="4" borderId="1" xfId="5" applyNumberFormat="1" applyFill="1" applyBorder="1" applyAlignment="1">
      <alignment horizontal="center"/>
    </xf>
    <xf numFmtId="9" fontId="8" fillId="0" borderId="1" xfId="8" applyFont="1" applyBorder="1" applyAlignment="1">
      <alignment horizontal="center" wrapText="1"/>
    </xf>
    <xf numFmtId="167" fontId="8" fillId="19" borderId="1" xfId="8" applyNumberFormat="1" applyFont="1" applyFill="1" applyBorder="1" applyAlignment="1">
      <alignment horizontal="center"/>
    </xf>
    <xf numFmtId="0" fontId="0" fillId="8" borderId="2" xfId="0" applyFill="1" applyBorder="1" applyAlignment="1">
      <alignment wrapText="1"/>
    </xf>
    <xf numFmtId="167" fontId="5" fillId="4" borderId="1" xfId="5" applyNumberFormat="1" applyFill="1" applyBorder="1" applyAlignment="1">
      <alignment horizontal="center"/>
    </xf>
    <xf numFmtId="167" fontId="5" fillId="4" borderId="1" xfId="8" applyNumberFormat="1" applyFont="1" applyFill="1" applyBorder="1" applyAlignment="1">
      <alignment horizontal="center"/>
    </xf>
    <xf numFmtId="165" fontId="8" fillId="19" borderId="1" xfId="8" applyNumberFormat="1" applyFont="1" applyFill="1" applyBorder="1" applyAlignment="1">
      <alignment horizontal="center"/>
    </xf>
    <xf numFmtId="1" fontId="6" fillId="22" borderId="6" xfId="0" applyNumberFormat="1" applyFont="1" applyFill="1" applyBorder="1" applyAlignment="1">
      <alignment horizontal="center"/>
    </xf>
    <xf numFmtId="1" fontId="6" fillId="22" borderId="22" xfId="0" applyNumberFormat="1" applyFont="1" applyFill="1" applyBorder="1" applyAlignment="1">
      <alignment horizontal="center"/>
    </xf>
    <xf numFmtId="166" fontId="6" fillId="22" borderId="6" xfId="0" applyNumberFormat="1" applyFont="1" applyFill="1" applyBorder="1" applyAlignment="1">
      <alignment horizontal="center"/>
    </xf>
    <xf numFmtId="166" fontId="6" fillId="22" borderId="22" xfId="0" applyNumberFormat="1" applyFont="1" applyFill="1" applyBorder="1" applyAlignment="1">
      <alignment horizontal="center"/>
    </xf>
    <xf numFmtId="1" fontId="6" fillId="18" borderId="22" xfId="0" applyNumberFormat="1" applyFont="1" applyFill="1" applyBorder="1" applyAlignment="1">
      <alignment horizontal="center"/>
    </xf>
    <xf numFmtId="0" fontId="8" fillId="8" borderId="9" xfId="5" applyFont="1" applyFill="1" applyBorder="1" applyAlignment="1">
      <alignment horizontal="center"/>
    </xf>
    <xf numFmtId="0" fontId="8" fillId="8" borderId="9" xfId="5" quotePrefix="1" applyFont="1" applyFill="1" applyBorder="1" applyAlignment="1">
      <alignment horizontal="center"/>
    </xf>
    <xf numFmtId="17" fontId="8" fillId="8" borderId="9" xfId="5" applyNumberFormat="1" applyFont="1" applyFill="1" applyBorder="1" applyAlignment="1">
      <alignment horizontal="center"/>
    </xf>
    <xf numFmtId="0" fontId="31" fillId="8" borderId="0" xfId="0" applyFont="1" applyFill="1" applyAlignment="1">
      <alignment wrapText="1"/>
    </xf>
    <xf numFmtId="0" fontId="31" fillId="0" borderId="0" xfId="0" applyFont="1"/>
    <xf numFmtId="166" fontId="5" fillId="4" borderId="1" xfId="5" applyNumberFormat="1" applyFill="1" applyBorder="1" applyAlignment="1">
      <alignment horizontal="center"/>
    </xf>
    <xf numFmtId="0" fontId="36" fillId="8" borderId="0" xfId="0" applyFont="1" applyFill="1"/>
    <xf numFmtId="0" fontId="31" fillId="8" borderId="18" xfId="0" applyFont="1" applyFill="1" applyBorder="1" applyAlignment="1">
      <alignment wrapText="1"/>
    </xf>
    <xf numFmtId="0" fontId="31" fillId="0" borderId="0" xfId="0" applyFont="1" applyAlignment="1">
      <alignment wrapText="1"/>
    </xf>
    <xf numFmtId="1" fontId="8" fillId="10" borderId="43" xfId="0" applyNumberFormat="1" applyFont="1" applyFill="1" applyBorder="1" applyAlignment="1">
      <alignment horizontal="center"/>
    </xf>
    <xf numFmtId="1" fontId="8" fillId="10" borderId="7" xfId="0" applyNumberFormat="1" applyFont="1" applyFill="1" applyBorder="1" applyAlignment="1">
      <alignment horizontal="center"/>
    </xf>
    <xf numFmtId="166" fontId="5" fillId="16" borderId="1" xfId="5" applyNumberFormat="1" applyFill="1" applyBorder="1" applyAlignment="1">
      <alignment horizontal="center"/>
    </xf>
    <xf numFmtId="1" fontId="6" fillId="9" borderId="6" xfId="0" applyNumberFormat="1" applyFont="1" applyFill="1" applyBorder="1" applyAlignment="1">
      <alignment horizontal="center"/>
    </xf>
    <xf numFmtId="166" fontId="6" fillId="9" borderId="6" xfId="0" applyNumberFormat="1" applyFont="1" applyFill="1" applyBorder="1" applyAlignment="1">
      <alignment horizontal="center"/>
    </xf>
    <xf numFmtId="166" fontId="5" fillId="9" borderId="1" xfId="5" applyNumberForma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167" fontId="6" fillId="5" borderId="1" xfId="8" applyNumberFormat="1" applyFont="1" applyFill="1" applyBorder="1" applyAlignment="1">
      <alignment horizontal="center"/>
    </xf>
    <xf numFmtId="0" fontId="5" fillId="8" borderId="8" xfId="5" applyFill="1" applyBorder="1" applyAlignment="1">
      <alignment wrapText="1"/>
    </xf>
    <xf numFmtId="1" fontId="5" fillId="20" borderId="29" xfId="0" applyNumberFormat="1" applyFont="1" applyFill="1" applyBorder="1" applyAlignment="1">
      <alignment horizontal="center"/>
    </xf>
    <xf numFmtId="1" fontId="5" fillId="10" borderId="27" xfId="0" applyNumberFormat="1" applyFont="1" applyFill="1" applyBorder="1" applyAlignment="1">
      <alignment horizontal="center"/>
    </xf>
    <xf numFmtId="0" fontId="0" fillId="8" borderId="28" xfId="0" applyFill="1" applyBorder="1"/>
    <xf numFmtId="0" fontId="8" fillId="3" borderId="21" xfId="5" applyFont="1" applyFill="1" applyBorder="1" applyAlignment="1">
      <alignment wrapText="1"/>
    </xf>
    <xf numFmtId="0" fontId="5" fillId="6" borderId="5" xfId="5" applyFill="1" applyBorder="1" applyAlignment="1">
      <alignment horizontal="center"/>
    </xf>
    <xf numFmtId="0" fontId="5" fillId="6" borderId="44" xfId="5" applyFill="1" applyBorder="1" applyAlignment="1">
      <alignment horizontal="center"/>
    </xf>
    <xf numFmtId="0" fontId="5" fillId="6" borderId="27" xfId="5" applyFill="1" applyBorder="1" applyAlignment="1">
      <alignment horizontal="center"/>
    </xf>
    <xf numFmtId="0" fontId="5" fillId="8" borderId="27" xfId="5" applyFill="1" applyBorder="1" applyAlignment="1">
      <alignment horizontal="center"/>
    </xf>
    <xf numFmtId="0" fontId="0" fillId="8" borderId="46" xfId="0" applyFill="1" applyBorder="1"/>
    <xf numFmtId="0" fontId="0" fillId="8" borderId="45" xfId="0" applyFill="1" applyBorder="1"/>
    <xf numFmtId="166" fontId="6" fillId="13" borderId="1" xfId="5" applyNumberFormat="1" applyFont="1" applyFill="1" applyBorder="1" applyAlignment="1">
      <alignment horizontal="center" vertical="center"/>
    </xf>
    <xf numFmtId="165" fontId="6" fillId="20" borderId="6" xfId="0" applyNumberFormat="1" applyFont="1" applyFill="1" applyBorder="1" applyAlignment="1">
      <alignment horizontal="center"/>
    </xf>
    <xf numFmtId="1" fontId="8" fillId="20" borderId="6" xfId="0" applyNumberFormat="1" applyFont="1" applyFill="1" applyBorder="1" applyAlignment="1">
      <alignment horizontal="center"/>
    </xf>
    <xf numFmtId="1" fontId="8" fillId="20" borderId="22" xfId="0" applyNumberFormat="1" applyFont="1" applyFill="1" applyBorder="1" applyAlignment="1">
      <alignment horizontal="center"/>
    </xf>
    <xf numFmtId="166" fontId="8" fillId="20" borderId="6" xfId="0" applyNumberFormat="1" applyFont="1" applyFill="1" applyBorder="1" applyAlignment="1">
      <alignment horizontal="center"/>
    </xf>
    <xf numFmtId="166" fontId="8" fillId="20" borderId="22" xfId="0" applyNumberFormat="1" applyFont="1" applyFill="1" applyBorder="1" applyAlignment="1">
      <alignment horizontal="center"/>
    </xf>
    <xf numFmtId="0" fontId="5" fillId="8" borderId="2" xfId="5" applyFill="1" applyBorder="1" applyAlignment="1">
      <alignment horizontal="center"/>
    </xf>
    <xf numFmtId="0" fontId="15" fillId="0" borderId="1" xfId="9" quotePrefix="1" applyFont="1" applyBorder="1" applyAlignment="1" applyProtection="1">
      <alignment horizontal="center"/>
    </xf>
    <xf numFmtId="0" fontId="15" fillId="0" borderId="1" xfId="9" applyFont="1" applyFill="1" applyBorder="1" applyAlignment="1" applyProtection="1">
      <alignment horizontal="center"/>
    </xf>
    <xf numFmtId="0" fontId="15" fillId="0" borderId="1" xfId="9" applyFont="1" applyFill="1" applyBorder="1" applyAlignment="1" applyProtection="1">
      <alignment horizontal="center" vertical="center"/>
    </xf>
    <xf numFmtId="0" fontId="5" fillId="8" borderId="23" xfId="0" applyFont="1" applyFill="1" applyBorder="1"/>
    <xf numFmtId="0" fontId="5" fillId="8" borderId="12" xfId="0" applyFont="1" applyFill="1" applyBorder="1"/>
    <xf numFmtId="0" fontId="5" fillId="8" borderId="13" xfId="0" applyFont="1" applyFill="1" applyBorder="1"/>
    <xf numFmtId="0" fontId="5" fillId="8" borderId="14" xfId="0" applyFont="1" applyFill="1" applyBorder="1"/>
    <xf numFmtId="0" fontId="5" fillId="8" borderId="15" xfId="0" applyFont="1" applyFill="1" applyBorder="1"/>
    <xf numFmtId="0" fontId="5" fillId="8" borderId="16" xfId="0" applyFont="1" applyFill="1" applyBorder="1"/>
    <xf numFmtId="0" fontId="5" fillId="8" borderId="17" xfId="0" applyFont="1" applyFill="1" applyBorder="1"/>
    <xf numFmtId="0" fontId="5" fillId="8" borderId="18" xfId="0" applyFont="1" applyFill="1" applyBorder="1"/>
    <xf numFmtId="0" fontId="5" fillId="8" borderId="19" xfId="0" applyFont="1" applyFill="1" applyBorder="1"/>
    <xf numFmtId="0" fontId="15" fillId="8" borderId="0" xfId="9" quotePrefix="1" applyFont="1" applyFill="1" applyAlignment="1" applyProtection="1"/>
    <xf numFmtId="0" fontId="8" fillId="0" borderId="12" xfId="5" applyFont="1" applyBorder="1"/>
    <xf numFmtId="0" fontId="5" fillId="0" borderId="12" xfId="5" applyBorder="1"/>
    <xf numFmtId="0" fontId="5" fillId="0" borderId="12" xfId="5" applyBorder="1" applyAlignment="1">
      <alignment horizontal="center"/>
    </xf>
    <xf numFmtId="0" fontId="5" fillId="0" borderId="14" xfId="5" applyBorder="1"/>
    <xf numFmtId="0" fontId="5" fillId="0" borderId="16" xfId="5" applyBorder="1"/>
    <xf numFmtId="0" fontId="5" fillId="0" borderId="47" xfId="5" applyBorder="1" applyAlignment="1">
      <alignment horizontal="center"/>
    </xf>
    <xf numFmtId="0" fontId="5" fillId="0" borderId="16" xfId="5" applyBorder="1" applyAlignment="1">
      <alignment horizontal="center"/>
    </xf>
    <xf numFmtId="0" fontId="5" fillId="12" borderId="7" xfId="5" applyFill="1" applyBorder="1"/>
    <xf numFmtId="0" fontId="5" fillId="12" borderId="4" xfId="5" applyFill="1" applyBorder="1" applyAlignment="1">
      <alignment horizontal="center"/>
    </xf>
    <xf numFmtId="0" fontId="5" fillId="12" borderId="3" xfId="5" applyFill="1" applyBorder="1"/>
    <xf numFmtId="0" fontId="8" fillId="12" borderId="9" xfId="5" applyFont="1" applyFill="1" applyBorder="1" applyAlignment="1">
      <alignment horizontal="center"/>
    </xf>
    <xf numFmtId="0" fontId="5" fillId="12" borderId="44" xfId="5" applyFill="1" applyBorder="1"/>
    <xf numFmtId="0" fontId="5" fillId="12" borderId="11" xfId="5" applyFill="1" applyBorder="1"/>
    <xf numFmtId="0" fontId="5" fillId="12" borderId="5" xfId="5" applyFill="1" applyBorder="1" applyAlignment="1">
      <alignment horizontal="center"/>
    </xf>
    <xf numFmtId="0" fontId="8" fillId="12" borderId="1" xfId="5" applyFont="1" applyFill="1" applyBorder="1" applyAlignment="1">
      <alignment horizontal="center"/>
    </xf>
    <xf numFmtId="0" fontId="8" fillId="12" borderId="8" xfId="5" applyFont="1" applyFill="1" applyBorder="1"/>
    <xf numFmtId="0" fontId="5" fillId="0" borderId="3" xfId="5" applyBorder="1"/>
    <xf numFmtId="175" fontId="5" fillId="14" borderId="1" xfId="5" applyNumberFormat="1" applyFill="1" applyBorder="1"/>
    <xf numFmtId="175" fontId="5" fillId="19" borderId="6" xfId="0" applyNumberFormat="1" applyFont="1" applyFill="1" applyBorder="1"/>
    <xf numFmtId="0" fontId="0" fillId="0" borderId="16" xfId="0" applyBorder="1"/>
    <xf numFmtId="0" fontId="0" fillId="0" borderId="13" xfId="0" applyBorder="1"/>
    <xf numFmtId="0" fontId="0" fillId="0" borderId="15" xfId="0" applyBorder="1"/>
    <xf numFmtId="0" fontId="5" fillId="0" borderId="0" xfId="5"/>
    <xf numFmtId="0" fontId="13" fillId="0" borderId="0" xfId="5" applyFont="1" applyAlignment="1">
      <alignment horizontal="left"/>
    </xf>
    <xf numFmtId="0" fontId="8" fillId="12" borderId="0" xfId="5" applyFont="1" applyFill="1"/>
    <xf numFmtId="0" fontId="37" fillId="0" borderId="0" xfId="0" applyFont="1"/>
    <xf numFmtId="0" fontId="0" fillId="0" borderId="17" xfId="0" applyBorder="1"/>
    <xf numFmtId="0" fontId="37" fillId="0" borderId="18" xfId="0" applyFont="1" applyBorder="1"/>
    <xf numFmtId="0" fontId="0" fillId="0" borderId="18" xfId="0" applyBorder="1"/>
    <xf numFmtId="0" fontId="0" fillId="0" borderId="19" xfId="0" applyBorder="1"/>
    <xf numFmtId="0" fontId="5" fillId="0" borderId="48" xfId="5" applyBorder="1" applyAlignment="1">
      <alignment horizontal="center"/>
    </xf>
    <xf numFmtId="176" fontId="5" fillId="8" borderId="8" xfId="44" applyNumberFormat="1" applyFont="1" applyFill="1" applyBorder="1" applyAlignment="1">
      <alignment horizontal="left" wrapText="1"/>
    </xf>
    <xf numFmtId="168" fontId="17" fillId="8" borderId="8" xfId="19" applyFont="1" applyFill="1" applyBorder="1" applyAlignment="1">
      <alignment horizontal="left" wrapText="1"/>
    </xf>
    <xf numFmtId="14" fontId="5" fillId="8" borderId="1" xfId="44" applyNumberFormat="1" applyFont="1" applyFill="1" applyBorder="1" applyAlignment="1">
      <alignment horizontal="center" wrapText="1"/>
    </xf>
    <xf numFmtId="9" fontId="32" fillId="0" borderId="1" xfId="8" applyFont="1" applyBorder="1" applyAlignment="1">
      <alignment horizontal="center" wrapText="1"/>
    </xf>
    <xf numFmtId="0" fontId="5" fillId="8" borderId="21" xfId="5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8" borderId="1" xfId="5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8" borderId="20" xfId="5" applyFill="1" applyBorder="1" applyAlignment="1">
      <alignment horizontal="center"/>
    </xf>
    <xf numFmtId="0" fontId="8" fillId="8" borderId="20" xfId="5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8" fillId="15" borderId="1" xfId="5" applyFont="1" applyFill="1" applyBorder="1" applyAlignment="1">
      <alignment horizontal="center"/>
    </xf>
    <xf numFmtId="0" fontId="8" fillId="3" borderId="4" xfId="5" applyFont="1" applyFill="1" applyBorder="1" applyAlignment="1">
      <alignment horizontal="center" vertical="center" wrapText="1"/>
    </xf>
    <xf numFmtId="0" fontId="8" fillId="3" borderId="9" xfId="5" applyFont="1" applyFill="1" applyBorder="1" applyAlignment="1">
      <alignment horizontal="center" vertical="center" wrapText="1"/>
    </xf>
    <xf numFmtId="0" fontId="8" fillId="3" borderId="5" xfId="5" applyFont="1" applyFill="1" applyBorder="1" applyAlignment="1">
      <alignment horizontal="center" vertical="center" wrapText="1"/>
    </xf>
  </cellXfs>
  <cellStyles count="67">
    <cellStyle name="% 53" xfId="18" xr:uid="{00000000-0005-0000-0000-000000000000}"/>
    <cellStyle name="******************************************" xfId="16" xr:uid="{00000000-0005-0000-0000-000001000000}"/>
    <cellStyle name="=C:\WINNT\SYSTEM32\COMMAND.COM 2 2" xfId="63" xr:uid="{00000000-0005-0000-0000-000002000000}"/>
    <cellStyle name="Comma" xfId="56" builtinId="3"/>
    <cellStyle name="Comma 16" xfId="64" xr:uid="{00000000-0005-0000-0000-000004000000}"/>
    <cellStyle name="Comma 2" xfId="14" xr:uid="{00000000-0005-0000-0000-000005000000}"/>
    <cellStyle name="Comma 2 2" xfId="21" xr:uid="{00000000-0005-0000-0000-000006000000}"/>
    <cellStyle name="Comma 2 2 2" xfId="48" xr:uid="{00000000-0005-0000-0000-000007000000}"/>
    <cellStyle name="Comma 3" xfId="20" xr:uid="{00000000-0005-0000-0000-000008000000}"/>
    <cellStyle name="Comma 3 2" xfId="27" xr:uid="{00000000-0005-0000-0000-000009000000}"/>
    <cellStyle name="Comma 3 2 2" xfId="37" xr:uid="{00000000-0005-0000-0000-00000A000000}"/>
    <cellStyle name="Comma 3 2 2 2" xfId="53" xr:uid="{00000000-0005-0000-0000-00000B000000}"/>
    <cellStyle name="Comma 3 2 3" xfId="50" xr:uid="{00000000-0005-0000-0000-00000C000000}"/>
    <cellStyle name="Comma 4" xfId="26" xr:uid="{00000000-0005-0000-0000-00000D000000}"/>
    <cellStyle name="Comma 4 2" xfId="36" xr:uid="{00000000-0005-0000-0000-00000E000000}"/>
    <cellStyle name="Comma 4 2 2" xfId="52" xr:uid="{00000000-0005-0000-0000-00000F000000}"/>
    <cellStyle name="Comma 4 3" xfId="49" xr:uid="{00000000-0005-0000-0000-000010000000}"/>
    <cellStyle name="Comma 5" xfId="34" xr:uid="{00000000-0005-0000-0000-000011000000}"/>
    <cellStyle name="Comma 5 2" xfId="41" xr:uid="{00000000-0005-0000-0000-000012000000}"/>
    <cellStyle name="Comma 5 2 2" xfId="54" xr:uid="{00000000-0005-0000-0000-000013000000}"/>
    <cellStyle name="Comma 5 3" xfId="51" xr:uid="{00000000-0005-0000-0000-000014000000}"/>
    <cellStyle name="Comma 5 79" xfId="44" xr:uid="{00000000-0005-0000-0000-000015000000}"/>
    <cellStyle name="Comma 6" xfId="12" xr:uid="{00000000-0005-0000-0000-000016000000}"/>
    <cellStyle name="Comma 7" xfId="47" xr:uid="{00000000-0005-0000-0000-000017000000}"/>
    <cellStyle name="Currency 2" xfId="43" xr:uid="{00000000-0005-0000-0000-000018000000}"/>
    <cellStyle name="Hyperlink" xfId="9" builtinId="8"/>
    <cellStyle name="Hyperlink 2" xfId="22" xr:uid="{00000000-0005-0000-0000-00001A000000}"/>
    <cellStyle name="Hyperlink 2 2" xfId="58" xr:uid="{00000000-0005-0000-0000-00001B000000}"/>
    <cellStyle name="Hyperlink 3" xfId="17" xr:uid="{00000000-0005-0000-0000-00001C000000}"/>
    <cellStyle name="Hyperlink 4" xfId="57" xr:uid="{00000000-0005-0000-0000-00001D000000}"/>
    <cellStyle name="NJS" xfId="1" xr:uid="{00000000-0005-0000-0000-00001E000000}"/>
    <cellStyle name="Normal" xfId="0" builtinId="0"/>
    <cellStyle name="Normal 10" xfId="60" xr:uid="{00000000-0005-0000-0000-000020000000}"/>
    <cellStyle name="Normal 11 2" xfId="19" xr:uid="{00000000-0005-0000-0000-000021000000}"/>
    <cellStyle name="Normal 17" xfId="42" xr:uid="{00000000-0005-0000-0000-000022000000}"/>
    <cellStyle name="Normal 17 2" xfId="55" xr:uid="{00000000-0005-0000-0000-000023000000}"/>
    <cellStyle name="Normal 2" xfId="2" xr:uid="{00000000-0005-0000-0000-000024000000}"/>
    <cellStyle name="Normal 2 2" xfId="28" xr:uid="{00000000-0005-0000-0000-000025000000}"/>
    <cellStyle name="Normal 2 2 2" xfId="62" xr:uid="{00000000-0005-0000-0000-000026000000}"/>
    <cellStyle name="Normal 2 3" xfId="24" xr:uid="{00000000-0005-0000-0000-000027000000}"/>
    <cellStyle name="Normal 2 4" xfId="23" xr:uid="{00000000-0005-0000-0000-000028000000}"/>
    <cellStyle name="Normal 2 5" xfId="59" xr:uid="{00000000-0005-0000-0000-000029000000}"/>
    <cellStyle name="Normal 3" xfId="3" xr:uid="{00000000-0005-0000-0000-00002A000000}"/>
    <cellStyle name="Normal 3 2" xfId="13" xr:uid="{00000000-0005-0000-0000-00002B000000}"/>
    <cellStyle name="Normal 4" xfId="29" xr:uid="{00000000-0005-0000-0000-00002C000000}"/>
    <cellStyle name="Normal 4 2" xfId="4" xr:uid="{00000000-0005-0000-0000-00002D000000}"/>
    <cellStyle name="Normal 4 2 3" xfId="65" xr:uid="{00000000-0005-0000-0000-00002E000000}"/>
    <cellStyle name="Normal 5" xfId="30" xr:uid="{00000000-0005-0000-0000-00002F000000}"/>
    <cellStyle name="Normal 6" xfId="25" xr:uid="{00000000-0005-0000-0000-000030000000}"/>
    <cellStyle name="Normal 6 2" xfId="35" xr:uid="{00000000-0005-0000-0000-000031000000}"/>
    <cellStyle name="Normal 7" xfId="33" xr:uid="{00000000-0005-0000-0000-000032000000}"/>
    <cellStyle name="Normal 7 2" xfId="40" xr:uid="{00000000-0005-0000-0000-000033000000}"/>
    <cellStyle name="Normal 7 2 79" xfId="61" xr:uid="{00000000-0005-0000-0000-000034000000}"/>
    <cellStyle name="Normal 8" xfId="10" xr:uid="{00000000-0005-0000-0000-000035000000}"/>
    <cellStyle name="Normal 9" xfId="45" xr:uid="{00000000-0005-0000-0000-000036000000}"/>
    <cellStyle name="Normal_boardoverviewv2" xfId="5" xr:uid="{00000000-0005-0000-0000-000037000000}"/>
    <cellStyle name="Percent" xfId="8" builtinId="5"/>
    <cellStyle name="Percent 2" xfId="6" xr:uid="{00000000-0005-0000-0000-000039000000}"/>
    <cellStyle name="Percent 2 2" xfId="15" xr:uid="{00000000-0005-0000-0000-00003A000000}"/>
    <cellStyle name="Percent 3" xfId="7" xr:uid="{00000000-0005-0000-0000-00003B000000}"/>
    <cellStyle name="Percent 3 2" xfId="39" xr:uid="{00000000-0005-0000-0000-00003C000000}"/>
    <cellStyle name="Percent 3 3" xfId="32" xr:uid="{00000000-0005-0000-0000-00003D000000}"/>
    <cellStyle name="Percent 4" xfId="31" xr:uid="{00000000-0005-0000-0000-00003E000000}"/>
    <cellStyle name="Percent 4 2" xfId="38" xr:uid="{00000000-0005-0000-0000-00003F000000}"/>
    <cellStyle name="Percent 5" xfId="11" xr:uid="{00000000-0005-0000-0000-000040000000}"/>
    <cellStyle name="Percent 6" xfId="46" xr:uid="{00000000-0005-0000-0000-000041000000}"/>
    <cellStyle name="Pre-inputted cells 47" xfId="66" xr:uid="{00000000-0005-0000-0000-000042000000}"/>
  </cellStyles>
  <dxfs count="2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Table Style 1" pivot="0" count="0" xr9:uid="{00000000-0011-0000-FFFF-FFFF00000000}"/>
  </tableStyles>
  <colors>
    <mruColors>
      <color rgb="FF99CCFF"/>
      <color rgb="FFFF99CC"/>
      <color rgb="FFCCFFCC"/>
      <color rgb="FFFFFF99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NETWORK%20GROUP\Price%20Controls\Gas%20TSOs%20GT22\31%20=%20Business%20Plan%20Reporting%20Template\2021-03-03%20Business%20Plan%20Reporting%20Template%20-%20GNI%20(UK).xlsx" TargetMode="External"/><Relationship Id="rId1" Type="http://schemas.openxmlformats.org/officeDocument/2006/relationships/externalLinkPath" Target="file:///\\pr-ureg-docs\ofreg%20ni\NETWORK%20GROUP\Price%20Controls\Gas%20TSOs%20GT22\31%20=%20Business%20Plan%20Reporting%20Template\2021-03-03%20Business%20Plan%20Reporting%20Template%20-%20GNI%20(U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Key "/>
      <sheetName val="Inflation"/>
      <sheetName val="Frontier Shift"/>
      <sheetName val="Table 1 - Total Costs"/>
      <sheetName val="Table 2 - Staff "/>
      <sheetName val="Table 2a - Support Staff"/>
      <sheetName val="Table 2b - Eng Staff "/>
      <sheetName val="Table 2c - GMO Staff"/>
      <sheetName val="Table 3 - Admin"/>
      <sheetName val="Table 4 - Maintenance"/>
      <sheetName val="Table 5 - Uncontrollable"/>
      <sheetName val="Table 6 - Repex"/>
      <sheetName val="Table 7 - Assets"/>
      <sheetName val="Table 8 - Cost of Capital"/>
      <sheetName val="Table 9 - Carbon Reporting"/>
    </sheetNames>
    <sheetDataSet>
      <sheetData sheetId="0"/>
      <sheetData sheetId="1"/>
      <sheetData sheetId="2">
        <row r="6">
          <cell r="N6">
            <v>1</v>
          </cell>
          <cell r="O6">
            <v>2</v>
          </cell>
          <cell r="P6">
            <v>3</v>
          </cell>
          <cell r="Q6">
            <v>4</v>
          </cell>
          <cell r="R6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" displayName="Table3" ref="C3:G28" totalsRowShown="0" headerRowDxfId="27" dataDxfId="25" headerRowBorderDxfId="26" tableBorderDxfId="24" totalsRowBorderDxfId="23">
  <tableColumns count="5">
    <tableColumn id="1" xr3:uid="{00000000-0010-0000-0000-000001000000}" name="Version" dataDxfId="22" dataCellStyle="Normal 11 2"/>
    <tableColumn id="2" xr3:uid="{00000000-0010-0000-0000-000002000000}" name="Date" dataDxfId="21" dataCellStyle="Normal 11 2"/>
    <tableColumn id="3" xr3:uid="{00000000-0010-0000-0000-000003000000}" name="Comments/ Notable changes (including sheet and cell references)" dataDxfId="20" dataCellStyle="Normal 11 2"/>
    <tableColumn id="4" xr3:uid="{00000000-0010-0000-0000-000004000000}" name="Effect of changes" dataDxfId="19" dataCellStyle="Normal 11 2"/>
    <tableColumn id="5" xr3:uid="{00000000-0010-0000-0000-000005000000}" name="Reason for changes" dataDxfId="18" dataCellStyle="Normal 11 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48"/>
  <sheetViews>
    <sheetView tabSelected="1" zoomScale="85" zoomScaleNormal="85" workbookViewId="0"/>
  </sheetViews>
  <sheetFormatPr defaultColWidth="8.921875" defaultRowHeight="12.5"/>
  <cols>
    <col min="1" max="1" width="2.15234375" style="55" customWidth="1"/>
    <col min="2" max="2" width="3.61328125" style="55" customWidth="1"/>
    <col min="3" max="3" width="33.921875" style="55" bestFit="1" customWidth="1"/>
    <col min="4" max="4" width="23.15234375" style="55" customWidth="1"/>
    <col min="5" max="5" width="47.15234375" style="55" customWidth="1"/>
    <col min="6" max="6" width="3.3828125" style="55" customWidth="1"/>
    <col min="7" max="7" width="8.921875" style="55"/>
    <col min="8" max="9" width="0" style="55" hidden="1" customWidth="1"/>
    <col min="10" max="16384" width="8.921875" style="55"/>
  </cols>
  <sheetData>
    <row r="1" spans="2:8" ht="13" thickBot="1">
      <c r="B1" s="334"/>
      <c r="C1" s="335"/>
      <c r="D1" s="335"/>
      <c r="E1" s="335"/>
      <c r="F1" s="334"/>
    </row>
    <row r="2" spans="2:8" ht="13">
      <c r="B2" s="336"/>
      <c r="C2" s="59" t="s">
        <v>499</v>
      </c>
      <c r="D2" s="60"/>
      <c r="E2" s="335"/>
      <c r="F2" s="337"/>
      <c r="H2" s="55" t="s">
        <v>24</v>
      </c>
    </row>
    <row r="3" spans="2:8" ht="13">
      <c r="B3" s="338"/>
      <c r="C3" s="36" t="s">
        <v>498</v>
      </c>
      <c r="D3" s="54"/>
      <c r="F3" s="339"/>
    </row>
    <row r="4" spans="2:8">
      <c r="B4" s="338"/>
      <c r="C4" s="54"/>
      <c r="D4" s="54"/>
      <c r="F4" s="339"/>
      <c r="H4" s="55" t="s">
        <v>25</v>
      </c>
    </row>
    <row r="5" spans="2:8" ht="13">
      <c r="B5" s="338"/>
      <c r="C5" s="39" t="s">
        <v>19</v>
      </c>
      <c r="D5" s="54"/>
      <c r="F5" s="339"/>
    </row>
    <row r="6" spans="2:8">
      <c r="B6" s="338"/>
      <c r="F6" s="339"/>
    </row>
    <row r="7" spans="2:8" ht="13">
      <c r="B7" s="338"/>
      <c r="C7" s="23" t="s">
        <v>20</v>
      </c>
      <c r="D7" s="23" t="s">
        <v>21</v>
      </c>
      <c r="E7" s="23" t="s">
        <v>23</v>
      </c>
      <c r="F7" s="339"/>
    </row>
    <row r="8" spans="2:8" ht="13">
      <c r="B8" s="338"/>
      <c r="C8" s="23"/>
      <c r="D8" s="22"/>
      <c r="E8" s="23"/>
      <c r="F8" s="339"/>
    </row>
    <row r="9" spans="2:8">
      <c r="B9" s="338"/>
      <c r="C9" s="63" t="s">
        <v>22</v>
      </c>
      <c r="D9" s="24" t="s">
        <v>26</v>
      </c>
      <c r="E9" s="22"/>
      <c r="F9" s="339"/>
    </row>
    <row r="10" spans="2:8">
      <c r="B10" s="338"/>
      <c r="C10" s="63" t="s">
        <v>42</v>
      </c>
      <c r="D10" s="24" t="s">
        <v>42</v>
      </c>
      <c r="E10" s="226" t="s">
        <v>30</v>
      </c>
      <c r="F10" s="339"/>
    </row>
    <row r="11" spans="2:8">
      <c r="B11" s="338"/>
      <c r="C11" s="63" t="s">
        <v>27</v>
      </c>
      <c r="D11" s="24" t="s">
        <v>16</v>
      </c>
      <c r="E11" s="226" t="s">
        <v>160</v>
      </c>
      <c r="F11" s="339"/>
    </row>
    <row r="12" spans="2:8">
      <c r="B12" s="338"/>
      <c r="C12" s="63" t="s">
        <v>778</v>
      </c>
      <c r="D12" s="25" t="s">
        <v>778</v>
      </c>
      <c r="E12" s="226" t="s">
        <v>807</v>
      </c>
      <c r="F12" s="339"/>
    </row>
    <row r="13" spans="2:8">
      <c r="B13" s="338"/>
      <c r="C13" s="91" t="s">
        <v>779</v>
      </c>
      <c r="D13" s="24" t="s">
        <v>779</v>
      </c>
      <c r="E13" s="226" t="s">
        <v>808</v>
      </c>
      <c r="F13" s="339"/>
    </row>
    <row r="14" spans="2:8">
      <c r="B14" s="338"/>
      <c r="C14" s="91" t="s">
        <v>780</v>
      </c>
      <c r="D14" s="24" t="s">
        <v>780</v>
      </c>
      <c r="E14" s="226" t="s">
        <v>809</v>
      </c>
      <c r="F14" s="339"/>
    </row>
    <row r="15" spans="2:8">
      <c r="B15" s="338"/>
      <c r="C15" s="63" t="s">
        <v>781</v>
      </c>
      <c r="D15" s="25" t="s">
        <v>781</v>
      </c>
      <c r="E15" s="226" t="s">
        <v>810</v>
      </c>
      <c r="F15" s="339"/>
    </row>
    <row r="16" spans="2:8">
      <c r="B16" s="338"/>
      <c r="C16" s="63" t="s">
        <v>782</v>
      </c>
      <c r="D16" s="25" t="s">
        <v>782</v>
      </c>
      <c r="E16" s="226" t="s">
        <v>811</v>
      </c>
      <c r="F16" s="339"/>
    </row>
    <row r="17" spans="2:6">
      <c r="B17" s="338"/>
      <c r="C17" s="63" t="s">
        <v>783</v>
      </c>
      <c r="D17" s="25" t="s">
        <v>783</v>
      </c>
      <c r="E17" s="226" t="s">
        <v>812</v>
      </c>
      <c r="F17" s="339"/>
    </row>
    <row r="18" spans="2:6">
      <c r="B18" s="338"/>
      <c r="C18" s="63" t="s">
        <v>784</v>
      </c>
      <c r="D18" s="25" t="s">
        <v>821</v>
      </c>
      <c r="E18" s="226" t="s">
        <v>814</v>
      </c>
      <c r="F18" s="339"/>
    </row>
    <row r="19" spans="2:6">
      <c r="B19" s="338"/>
      <c r="C19" s="63" t="s">
        <v>785</v>
      </c>
      <c r="D19" s="25" t="s">
        <v>785</v>
      </c>
      <c r="E19" s="226" t="s">
        <v>813</v>
      </c>
      <c r="F19" s="339"/>
    </row>
    <row r="20" spans="2:6">
      <c r="B20" s="338"/>
      <c r="C20" s="91" t="s">
        <v>786</v>
      </c>
      <c r="D20" s="331" t="s">
        <v>786</v>
      </c>
      <c r="E20" s="226" t="s">
        <v>368</v>
      </c>
      <c r="F20" s="339"/>
    </row>
    <row r="21" spans="2:6">
      <c r="B21" s="338"/>
      <c r="C21" s="91" t="s">
        <v>787</v>
      </c>
      <c r="D21" s="331" t="s">
        <v>787</v>
      </c>
      <c r="E21" s="226" t="s">
        <v>369</v>
      </c>
      <c r="F21" s="339"/>
    </row>
    <row r="22" spans="2:6">
      <c r="B22" s="338"/>
      <c r="C22" s="63" t="s">
        <v>788</v>
      </c>
      <c r="D22" s="25" t="s">
        <v>815</v>
      </c>
      <c r="E22" s="226" t="s">
        <v>370</v>
      </c>
      <c r="F22" s="339"/>
    </row>
    <row r="23" spans="2:6">
      <c r="B23" s="338"/>
      <c r="C23" s="63" t="s">
        <v>789</v>
      </c>
      <c r="D23" s="25" t="s">
        <v>816</v>
      </c>
      <c r="E23" s="226" t="s">
        <v>400</v>
      </c>
      <c r="F23" s="339"/>
    </row>
    <row r="24" spans="2:6">
      <c r="B24" s="338"/>
      <c r="C24" s="63" t="s">
        <v>790</v>
      </c>
      <c r="D24" s="25" t="s">
        <v>790</v>
      </c>
      <c r="E24" s="226" t="s">
        <v>371</v>
      </c>
      <c r="F24" s="339"/>
    </row>
    <row r="25" spans="2:6">
      <c r="B25" s="338"/>
      <c r="C25" s="63" t="s">
        <v>791</v>
      </c>
      <c r="D25" s="25" t="s">
        <v>791</v>
      </c>
      <c r="E25" s="226" t="s">
        <v>372</v>
      </c>
      <c r="F25" s="339"/>
    </row>
    <row r="26" spans="2:6">
      <c r="B26" s="338"/>
      <c r="C26" s="63" t="s">
        <v>792</v>
      </c>
      <c r="D26" s="332" t="s">
        <v>817</v>
      </c>
      <c r="E26" s="226" t="s">
        <v>473</v>
      </c>
      <c r="F26" s="339"/>
    </row>
    <row r="27" spans="2:6">
      <c r="B27" s="338"/>
      <c r="C27" s="63" t="s">
        <v>793</v>
      </c>
      <c r="D27" s="333" t="s">
        <v>818</v>
      </c>
      <c r="E27" s="226" t="s">
        <v>474</v>
      </c>
      <c r="F27" s="339"/>
    </row>
    <row r="28" spans="2:6">
      <c r="B28" s="338"/>
      <c r="C28" s="63" t="s">
        <v>794</v>
      </c>
      <c r="D28" s="333" t="s">
        <v>794</v>
      </c>
      <c r="E28" s="226" t="s">
        <v>373</v>
      </c>
      <c r="F28" s="339"/>
    </row>
    <row r="29" spans="2:6">
      <c r="B29" s="338"/>
      <c r="C29" s="63" t="s">
        <v>795</v>
      </c>
      <c r="D29" s="333" t="s">
        <v>795</v>
      </c>
      <c r="E29" s="226" t="s">
        <v>374</v>
      </c>
      <c r="F29" s="339"/>
    </row>
    <row r="30" spans="2:6">
      <c r="B30" s="338"/>
      <c r="C30" s="63" t="s">
        <v>796</v>
      </c>
      <c r="D30" s="333" t="s">
        <v>796</v>
      </c>
      <c r="E30" s="226" t="s">
        <v>375</v>
      </c>
      <c r="F30" s="339"/>
    </row>
    <row r="31" spans="2:6">
      <c r="B31" s="338"/>
      <c r="C31" s="63" t="s">
        <v>797</v>
      </c>
      <c r="D31" s="333" t="s">
        <v>797</v>
      </c>
      <c r="E31" s="226" t="s">
        <v>376</v>
      </c>
      <c r="F31" s="339"/>
    </row>
    <row r="32" spans="2:6">
      <c r="B32" s="338"/>
      <c r="C32" s="63" t="s">
        <v>798</v>
      </c>
      <c r="D32" s="333" t="s">
        <v>798</v>
      </c>
      <c r="E32" s="226" t="s">
        <v>377</v>
      </c>
      <c r="F32" s="339"/>
    </row>
    <row r="33" spans="2:6">
      <c r="B33" s="338"/>
      <c r="C33" s="63" t="s">
        <v>799</v>
      </c>
      <c r="D33" s="333" t="s">
        <v>799</v>
      </c>
      <c r="E33" s="226" t="s">
        <v>398</v>
      </c>
      <c r="F33" s="339"/>
    </row>
    <row r="34" spans="2:6">
      <c r="B34" s="338"/>
      <c r="C34" s="63" t="s">
        <v>800</v>
      </c>
      <c r="D34" s="333" t="s">
        <v>819</v>
      </c>
      <c r="E34" s="226" t="s">
        <v>399</v>
      </c>
      <c r="F34" s="339"/>
    </row>
    <row r="35" spans="2:6">
      <c r="B35" s="338"/>
      <c r="C35" s="63" t="s">
        <v>801</v>
      </c>
      <c r="D35" s="333" t="s">
        <v>801</v>
      </c>
      <c r="E35" s="226" t="s">
        <v>401</v>
      </c>
      <c r="F35" s="339"/>
    </row>
    <row r="36" spans="2:6">
      <c r="B36" s="338"/>
      <c r="C36" s="63" t="s">
        <v>802</v>
      </c>
      <c r="D36" s="333" t="s">
        <v>802</v>
      </c>
      <c r="E36" s="226" t="s">
        <v>378</v>
      </c>
      <c r="F36" s="339"/>
    </row>
    <row r="37" spans="2:6">
      <c r="B37" s="338"/>
      <c r="C37" s="63" t="s">
        <v>803</v>
      </c>
      <c r="D37" s="333" t="s">
        <v>803</v>
      </c>
      <c r="E37" s="226" t="s">
        <v>379</v>
      </c>
      <c r="F37" s="339"/>
    </row>
    <row r="38" spans="2:6">
      <c r="B38" s="338"/>
      <c r="C38" s="63" t="s">
        <v>804</v>
      </c>
      <c r="D38" s="333" t="s">
        <v>804</v>
      </c>
      <c r="E38" s="226" t="s">
        <v>380</v>
      </c>
      <c r="F38" s="339"/>
    </row>
    <row r="39" spans="2:6">
      <c r="B39" s="338"/>
      <c r="C39" s="63" t="s">
        <v>806</v>
      </c>
      <c r="D39" s="333" t="s">
        <v>806</v>
      </c>
      <c r="E39" s="226" t="s">
        <v>820</v>
      </c>
      <c r="F39" s="339"/>
    </row>
    <row r="40" spans="2:6">
      <c r="B40" s="338"/>
      <c r="C40" s="63" t="s">
        <v>805</v>
      </c>
      <c r="D40" s="333" t="s">
        <v>805</v>
      </c>
      <c r="E40" s="226" t="s">
        <v>467</v>
      </c>
      <c r="F40" s="339"/>
    </row>
    <row r="41" spans="2:6">
      <c r="B41" s="338"/>
      <c r="C41" s="63" t="s">
        <v>822</v>
      </c>
      <c r="D41" s="25" t="s">
        <v>823</v>
      </c>
      <c r="E41" s="226" t="s">
        <v>824</v>
      </c>
      <c r="F41" s="339"/>
    </row>
    <row r="42" spans="2:6" ht="13" thickBot="1">
      <c r="B42" s="340"/>
      <c r="C42" s="341"/>
      <c r="D42" s="341"/>
      <c r="E42" s="341"/>
      <c r="F42" s="342"/>
    </row>
    <row r="48" spans="2:6">
      <c r="E48" s="343"/>
    </row>
  </sheetData>
  <hyperlinks>
    <hyperlink ref="D9" location="'Key '!A1" display="'Key '" xr:uid="{00000000-0004-0000-0000-000000000000}"/>
    <hyperlink ref="D11" location="Inflation!A1" display="Inflation" xr:uid="{00000000-0004-0000-0000-000001000000}"/>
    <hyperlink ref="D10" location="'Change log'!A1" display="Change log" xr:uid="{00000000-0004-0000-0000-000002000000}"/>
    <hyperlink ref="D20" location="'T9 - Staff (Bt)'!A1" display="T9 - Staff (Bt)" xr:uid="{00000000-0004-0000-0000-000003000000}"/>
    <hyperlink ref="D21" location="'T10 - Non-staff (Bt)'!A1" display="T10 - Non-Staff (Bt)" xr:uid="{00000000-0004-0000-0000-000004000000}"/>
    <hyperlink ref="D22" location="'T11 - Base Opex'!A1" display="T11- Base Opex" xr:uid="{00000000-0004-0000-0000-000005000000}"/>
    <hyperlink ref="D23" location="'T12 - Enh Opex '!A1" display="T12 - Enh Opex" xr:uid="{00000000-0004-0000-0000-000006000000}"/>
    <hyperlink ref="D24" location="'T13 - Et Opex'!A1" display="T13 - Et Opex" xr:uid="{00000000-0004-0000-0000-000007000000}"/>
    <hyperlink ref="D25" location="'T14 - Net Planning'!A1" display="T14 - Net Planning" xr:uid="{00000000-0004-0000-0000-000008000000}"/>
    <hyperlink ref="D26" location="'T15 - Connection Fees '!A1" display="T15 - Connection Fees" xr:uid="{00000000-0004-0000-0000-000009000000}"/>
    <hyperlink ref="D27" location="'T16 - Connection Projects'!A1" display="T16 - Connection Projects" xr:uid="{00000000-0004-0000-0000-00000A000000}"/>
    <hyperlink ref="D28" location="'T17 - Pensions'!A1" display="T17 - Pensions" xr:uid="{00000000-0004-0000-0000-00000B000000}"/>
    <hyperlink ref="D29" location="'T18 - Margin'!A1" display="T18 - Margin" xr:uid="{00000000-0004-0000-0000-00000C000000}"/>
    <hyperlink ref="D30" location="'T19 - Dt Opex'!A1" display="T19 - Dt Opex" xr:uid="{00000000-0004-0000-0000-00000D000000}"/>
    <hyperlink ref="D31" location="'T20 - Zt Capex'!A1" display="T20 - Zt Capex" xr:uid="{00000000-0004-0000-0000-00000E000000}"/>
    <hyperlink ref="D32" location="'T21 - TNPPs'!A1" display="T21 - TNPPs" xr:uid="{00000000-0004-0000-0000-00000F000000}"/>
    <hyperlink ref="D33" location="'T22 - Base Capex'!A1" display="T22 - Base Capex" xr:uid="{00000000-0004-0000-0000-000010000000}"/>
    <hyperlink ref="D34" location="'T23 - Enh Capex'!A1" display="T23 - Enh Capex" xr:uid="{00000000-0004-0000-0000-000011000000}"/>
    <hyperlink ref="D35" location="'T24 - Vt Capex'!A1" display="T24 - Vt Capex" xr:uid="{00000000-0004-0000-0000-000012000000}"/>
    <hyperlink ref="D36" location="'T25 - RAB Summary'!A1" display="T25 - RAB Summary" xr:uid="{00000000-0004-0000-0000-000013000000}"/>
    <hyperlink ref="D37" location="'T26 - Ancillary Services'!A1" display="T26 - Ancillary Services" xr:uid="{00000000-0004-0000-0000-000014000000}"/>
    <hyperlink ref="D38" location="'T27 - PC Delivery'!A1" display="T27 - PC Delivery" xr:uid="{00000000-0004-0000-0000-000015000000}"/>
    <hyperlink ref="D40" location="'T29 - Staff Resource Matrix'!A1" display="T29 - Staff Resource Matrix" xr:uid="{00000000-0004-0000-0000-000016000000}"/>
    <hyperlink ref="D39" location="'T28 - KPIs'!A1" display="T28 - KPIs" xr:uid="{00000000-0004-0000-0000-000017000000}"/>
    <hyperlink ref="D12" location="'T1- PC Build-up'!A1" display="T1 - PC Build-UP" xr:uid="{00000000-0004-0000-0000-000018000000}"/>
    <hyperlink ref="D13" location="'T2 - Finance'!A1" display="T2 - Finance" xr:uid="{00000000-0004-0000-0000-000019000000}"/>
    <hyperlink ref="D14" location="'T3 - P&amp;L'!A1" display="T3 - P&amp;L" xr:uid="{00000000-0004-0000-0000-00001A000000}"/>
    <hyperlink ref="D15" location="'T4 - Balance Sheet'!A1" display="T4 - Balance Sheet" xr:uid="{00000000-0004-0000-0000-00001B000000}"/>
    <hyperlink ref="D16" location="'T5 - Cash Flow'!A1" display="T5 - Cash Flow" xr:uid="{00000000-0004-0000-0000-00001C000000}"/>
    <hyperlink ref="D17" location="'T6 - Ratios'!A1" display="T6 - Ratios" xr:uid="{00000000-0004-0000-0000-00001D000000}"/>
    <hyperlink ref="D18" location="'T7 - Frontier'!A1" display="T7 - Frontier " xr:uid="{00000000-0004-0000-0000-00001E000000}"/>
    <hyperlink ref="D19" location="'T8 - New Initiatives'!A1" display="T8 - New Initiatives" xr:uid="{00000000-0004-0000-0000-00001F000000}"/>
    <hyperlink ref="D41" location="'T30 - BCF'!A1" display="T30 - BCF" xr:uid="{F076375B-2FE1-4A2A-9FF7-0D84E83507CA}"/>
  </hyperlinks>
  <pageMargins left="0.7" right="0.7" top="0.75" bottom="0.75" header="0.3" footer="0.3"/>
  <pageSetup paperSize="9" scale="72" orientation="landscape" horizontalDpi="1800" verticalDpi="18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CU318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26.4609375" style="2" customWidth="1"/>
    <col min="5" max="5" width="20.61328125" style="2" customWidth="1"/>
    <col min="6" max="6" width="7.921875" style="2" customWidth="1"/>
    <col min="7" max="7" width="9.07421875" customWidth="1"/>
    <col min="8" max="8" width="1.3828125" style="30" customWidth="1"/>
    <col min="9" max="14" width="11" customWidth="1"/>
    <col min="15" max="15" width="3.61328125" customWidth="1"/>
    <col min="16" max="20" width="11" customWidth="1"/>
    <col min="21" max="23" width="2.61328125" style="30" customWidth="1"/>
    <col min="24" max="88" width="8.921875" style="30"/>
  </cols>
  <sheetData>
    <row r="1" spans="2:99" s="30" customFormat="1" ht="16" thickBot="1">
      <c r="D1" s="80"/>
      <c r="E1" s="80"/>
      <c r="F1" s="80"/>
    </row>
    <row r="2" spans="2:99" s="30" customFormat="1">
      <c r="B2" s="153"/>
      <c r="C2" s="32"/>
      <c r="D2" s="139"/>
      <c r="E2" s="139"/>
      <c r="F2" s="139"/>
      <c r="G2" s="14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54"/>
      <c r="V2" s="54"/>
      <c r="W2" s="54"/>
    </row>
    <row r="3" spans="2:99" s="30" customFormat="1">
      <c r="B3" s="155"/>
      <c r="C3" s="36" t="s">
        <v>499</v>
      </c>
      <c r="D3" s="28"/>
      <c r="E3" s="28"/>
      <c r="F3" s="28"/>
      <c r="G3" s="27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156"/>
      <c r="V3" s="54"/>
      <c r="W3" s="54"/>
    </row>
    <row r="4" spans="2:99" s="30" customFormat="1">
      <c r="B4" s="155"/>
      <c r="C4" s="36" t="str">
        <f>Index!C3</f>
        <v>2026-31</v>
      </c>
      <c r="D4" s="28"/>
      <c r="E4" s="28"/>
      <c r="F4" s="28"/>
      <c r="G4" s="27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156"/>
      <c r="V4" s="54"/>
      <c r="W4" s="54"/>
    </row>
    <row r="5" spans="2:99" s="30" customFormat="1">
      <c r="B5" s="155"/>
      <c r="C5" s="38" t="s">
        <v>646</v>
      </c>
      <c r="D5" s="28"/>
      <c r="E5" s="28"/>
      <c r="F5" s="28"/>
      <c r="G5" s="27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156"/>
      <c r="V5" s="54"/>
      <c r="W5" s="54"/>
    </row>
    <row r="6" spans="2:99" s="30" customFormat="1">
      <c r="B6" s="155"/>
      <c r="C6" s="39"/>
      <c r="D6" s="28"/>
      <c r="E6" s="28"/>
      <c r="F6" s="28"/>
      <c r="G6" s="27"/>
      <c r="H6" s="54"/>
      <c r="I6" s="382" t="s">
        <v>479</v>
      </c>
      <c r="J6" s="382"/>
      <c r="K6" s="382"/>
      <c r="L6" s="382"/>
      <c r="M6" s="382"/>
      <c r="N6" s="382"/>
      <c r="O6" s="258"/>
      <c r="P6" s="379" t="s">
        <v>480</v>
      </c>
      <c r="Q6" s="380"/>
      <c r="R6" s="380"/>
      <c r="S6" s="380"/>
      <c r="T6" s="381"/>
      <c r="U6" s="156"/>
      <c r="V6" s="54"/>
      <c r="W6" s="54"/>
    </row>
    <row r="7" spans="2:99">
      <c r="B7" s="155"/>
      <c r="C7" s="272"/>
      <c r="D7" s="157"/>
      <c r="E7" s="158"/>
      <c r="F7" s="158"/>
      <c r="G7" s="158"/>
      <c r="H7" s="54"/>
      <c r="I7" s="66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3" t="s">
        <v>29</v>
      </c>
      <c r="O7" s="258"/>
      <c r="P7" s="68" t="s">
        <v>29</v>
      </c>
      <c r="Q7" s="66" t="s">
        <v>29</v>
      </c>
      <c r="R7" s="3" t="s">
        <v>29</v>
      </c>
      <c r="S7" s="3" t="s">
        <v>29</v>
      </c>
      <c r="T7" s="3" t="s">
        <v>29</v>
      </c>
      <c r="U7" s="156"/>
      <c r="V7" s="54"/>
      <c r="W7" s="54"/>
    </row>
    <row r="8" spans="2:99">
      <c r="B8" s="155"/>
      <c r="C8" s="159"/>
      <c r="D8" s="84" t="s">
        <v>5</v>
      </c>
      <c r="E8" s="3"/>
      <c r="F8" s="3" t="s">
        <v>6</v>
      </c>
      <c r="G8" s="3" t="s">
        <v>533</v>
      </c>
      <c r="H8" s="54"/>
      <c r="I8" s="3" t="s">
        <v>13</v>
      </c>
      <c r="J8" s="3" t="s">
        <v>13</v>
      </c>
      <c r="K8" s="3" t="s">
        <v>13</v>
      </c>
      <c r="L8" s="3" t="s">
        <v>12</v>
      </c>
      <c r="M8" s="3" t="s">
        <v>12</v>
      </c>
      <c r="N8" s="3" t="s">
        <v>12</v>
      </c>
      <c r="O8" s="258"/>
      <c r="P8" s="69" t="s">
        <v>13</v>
      </c>
      <c r="Q8" s="3" t="s">
        <v>13</v>
      </c>
      <c r="R8" s="3" t="s">
        <v>13</v>
      </c>
      <c r="S8" s="3" t="s">
        <v>12</v>
      </c>
      <c r="T8" s="3" t="s">
        <v>12</v>
      </c>
      <c r="U8" s="156"/>
      <c r="V8" s="54"/>
      <c r="W8" s="54"/>
    </row>
    <row r="9" spans="2:99" s="30" customFormat="1">
      <c r="B9" s="155"/>
      <c r="C9" s="160"/>
      <c r="D9" s="161"/>
      <c r="E9" s="162"/>
      <c r="F9" s="162"/>
      <c r="G9" s="162"/>
      <c r="H9" s="54"/>
      <c r="I9" s="4" t="s">
        <v>145</v>
      </c>
      <c r="J9" s="4" t="s">
        <v>146</v>
      </c>
      <c r="K9" s="4" t="s">
        <v>147</v>
      </c>
      <c r="L9" s="4" t="s">
        <v>148</v>
      </c>
      <c r="M9" s="4" t="s">
        <v>149</v>
      </c>
      <c r="N9" s="4" t="s">
        <v>478</v>
      </c>
      <c r="O9" s="258"/>
      <c r="P9" s="70" t="s">
        <v>481</v>
      </c>
      <c r="Q9" s="4" t="s">
        <v>482</v>
      </c>
      <c r="R9" s="4" t="s">
        <v>483</v>
      </c>
      <c r="S9" s="4" t="s">
        <v>484</v>
      </c>
      <c r="T9" s="4" t="s">
        <v>485</v>
      </c>
      <c r="U9" s="156"/>
      <c r="V9" s="54"/>
      <c r="W9" s="54"/>
      <c r="CK9"/>
      <c r="CL9"/>
      <c r="CM9"/>
      <c r="CN9"/>
      <c r="CO9"/>
      <c r="CP9"/>
      <c r="CQ9"/>
      <c r="CR9"/>
      <c r="CS9"/>
      <c r="CT9"/>
      <c r="CU9"/>
    </row>
    <row r="10" spans="2:99" s="30" customFormat="1">
      <c r="B10" s="155"/>
      <c r="C10" s="54"/>
      <c r="D10" s="28"/>
      <c r="E10" s="28"/>
      <c r="F10" s="27"/>
      <c r="G10" s="27"/>
      <c r="H10" s="54"/>
      <c r="I10" s="76">
        <v>44287</v>
      </c>
      <c r="J10" s="76">
        <v>44652</v>
      </c>
      <c r="K10" s="76">
        <v>45017</v>
      </c>
      <c r="L10" s="76">
        <v>45383</v>
      </c>
      <c r="M10" s="76">
        <v>45748</v>
      </c>
      <c r="N10" s="76">
        <v>46113</v>
      </c>
      <c r="O10" s="258"/>
      <c r="P10" s="77">
        <v>46478</v>
      </c>
      <c r="Q10" s="76">
        <v>46844</v>
      </c>
      <c r="R10" s="76">
        <v>47209</v>
      </c>
      <c r="S10" s="76">
        <v>47574</v>
      </c>
      <c r="T10" s="76">
        <v>47939</v>
      </c>
      <c r="U10" s="156"/>
      <c r="V10" s="54"/>
      <c r="W10" s="54"/>
      <c r="CK10"/>
      <c r="CL10"/>
      <c r="CM10"/>
      <c r="CN10"/>
      <c r="CO10"/>
      <c r="CP10"/>
      <c r="CQ10"/>
      <c r="CR10"/>
      <c r="CS10"/>
      <c r="CT10"/>
      <c r="CU10"/>
    </row>
    <row r="11" spans="2:99" s="30" customFormat="1">
      <c r="B11" s="155"/>
      <c r="C11" s="46" t="s">
        <v>0</v>
      </c>
      <c r="D11" s="79" t="s">
        <v>761</v>
      </c>
      <c r="E11" s="273"/>
      <c r="F11" s="274"/>
      <c r="G11" s="274"/>
      <c r="H11" s="54"/>
      <c r="I11" s="17"/>
      <c r="J11" s="17"/>
      <c r="K11" s="17"/>
      <c r="L11" s="17"/>
      <c r="M11" s="17"/>
      <c r="N11" s="17"/>
      <c r="O11" s="17"/>
      <c r="P11" s="17"/>
      <c r="Q11" s="17"/>
      <c r="R11" s="67"/>
      <c r="S11" s="17"/>
      <c r="T11" s="17"/>
      <c r="U11" s="156"/>
      <c r="V11" s="54"/>
      <c r="W11" s="54"/>
      <c r="CK11"/>
      <c r="CL11"/>
      <c r="CM11"/>
      <c r="CN11"/>
      <c r="CO11"/>
      <c r="CP11"/>
      <c r="CQ11"/>
      <c r="CR11"/>
      <c r="CS11"/>
      <c r="CT11"/>
      <c r="CU11"/>
    </row>
    <row r="12" spans="2:99" s="30" customFormat="1">
      <c r="B12" s="155"/>
      <c r="C12" s="134">
        <v>1</v>
      </c>
      <c r="D12" s="13" t="s">
        <v>634</v>
      </c>
      <c r="E12" s="13" t="s">
        <v>635</v>
      </c>
      <c r="F12" s="48"/>
      <c r="G12" s="48"/>
      <c r="H12" s="54"/>
      <c r="I12" s="275"/>
      <c r="J12" s="275"/>
      <c r="K12" s="275"/>
      <c r="L12" s="275"/>
      <c r="M12" s="276"/>
      <c r="N12" s="276"/>
      <c r="O12" s="278"/>
      <c r="P12" s="276"/>
      <c r="Q12" s="276"/>
      <c r="R12" s="276"/>
      <c r="S12" s="276"/>
      <c r="T12" s="276"/>
      <c r="U12" s="156"/>
      <c r="V12" s="54"/>
      <c r="W12" s="54"/>
      <c r="CK12"/>
      <c r="CL12"/>
      <c r="CM12"/>
      <c r="CN12"/>
      <c r="CO12"/>
      <c r="CP12"/>
      <c r="CQ12"/>
      <c r="CR12"/>
      <c r="CS12"/>
      <c r="CT12"/>
      <c r="CU12"/>
    </row>
    <row r="13" spans="2:99" s="30" customFormat="1">
      <c r="B13" s="155"/>
      <c r="C13" s="134">
        <f>C12+1</f>
        <v>2</v>
      </c>
      <c r="D13" s="13" t="s">
        <v>636</v>
      </c>
      <c r="E13" s="13" t="s">
        <v>635</v>
      </c>
      <c r="F13" s="48"/>
      <c r="G13" s="48"/>
      <c r="H13" s="54"/>
      <c r="I13" s="275"/>
      <c r="J13" s="275"/>
      <c r="K13" s="275"/>
      <c r="L13" s="275"/>
      <c r="M13" s="276"/>
      <c r="N13" s="276"/>
      <c r="O13" s="279"/>
      <c r="P13" s="276"/>
      <c r="Q13" s="276"/>
      <c r="R13" s="276"/>
      <c r="S13" s="276"/>
      <c r="T13" s="276"/>
      <c r="U13" s="156"/>
      <c r="V13" s="54"/>
      <c r="W13" s="54"/>
      <c r="CK13"/>
      <c r="CL13"/>
      <c r="CM13"/>
      <c r="CN13"/>
      <c r="CO13"/>
      <c r="CP13"/>
      <c r="CQ13"/>
      <c r="CR13"/>
      <c r="CS13"/>
      <c r="CT13"/>
      <c r="CU13"/>
    </row>
    <row r="14" spans="2:99" s="30" customFormat="1">
      <c r="B14" s="62"/>
      <c r="C14" s="134">
        <f>C13+1</f>
        <v>3</v>
      </c>
      <c r="D14" s="13" t="s">
        <v>637</v>
      </c>
      <c r="E14" s="13" t="s">
        <v>635</v>
      </c>
      <c r="F14" s="48"/>
      <c r="G14" s="48"/>
      <c r="I14" s="275"/>
      <c r="J14" s="275"/>
      <c r="K14" s="275"/>
      <c r="L14" s="275"/>
      <c r="M14" s="276"/>
      <c r="N14" s="276"/>
      <c r="P14" s="276"/>
      <c r="Q14" s="276"/>
      <c r="R14" s="276"/>
      <c r="S14" s="276"/>
      <c r="T14" s="276"/>
      <c r="U14" s="50"/>
    </row>
    <row r="15" spans="2:99" s="30" customFormat="1">
      <c r="B15" s="62"/>
      <c r="C15" s="134">
        <f t="shared" ref="C15:C21" si="0">C14+1</f>
        <v>4</v>
      </c>
      <c r="D15" s="13" t="s">
        <v>638</v>
      </c>
      <c r="E15" s="13" t="s">
        <v>635</v>
      </c>
      <c r="F15" s="48"/>
      <c r="G15" s="48"/>
      <c r="I15" s="275"/>
      <c r="J15" s="275"/>
      <c r="K15" s="275"/>
      <c r="L15" s="275"/>
      <c r="M15" s="276"/>
      <c r="N15" s="276"/>
      <c r="P15" s="276"/>
      <c r="Q15" s="276"/>
      <c r="R15" s="276"/>
      <c r="S15" s="276"/>
      <c r="T15" s="276"/>
      <c r="U15" s="50"/>
    </row>
    <row r="16" spans="2:99" s="30" customFormat="1">
      <c r="B16" s="62"/>
      <c r="C16" s="134">
        <f t="shared" si="0"/>
        <v>5</v>
      </c>
      <c r="D16" s="13" t="s">
        <v>639</v>
      </c>
      <c r="E16" s="13" t="s">
        <v>635</v>
      </c>
      <c r="F16" s="48"/>
      <c r="G16" s="48"/>
      <c r="I16" s="275"/>
      <c r="J16" s="275"/>
      <c r="K16" s="275"/>
      <c r="L16" s="275"/>
      <c r="M16" s="276"/>
      <c r="N16" s="276"/>
      <c r="P16" s="276"/>
      <c r="Q16" s="276"/>
      <c r="R16" s="276"/>
      <c r="S16" s="276"/>
      <c r="T16" s="276"/>
      <c r="U16" s="50"/>
    </row>
    <row r="17" spans="2:21" s="30" customFormat="1">
      <c r="B17" s="62"/>
      <c r="C17" s="134">
        <f t="shared" si="0"/>
        <v>6</v>
      </c>
      <c r="D17" s="13" t="s">
        <v>640</v>
      </c>
      <c r="E17" s="13" t="s">
        <v>635</v>
      </c>
      <c r="F17" s="48"/>
      <c r="G17" s="48"/>
      <c r="I17" s="275"/>
      <c r="J17" s="275"/>
      <c r="K17" s="275"/>
      <c r="L17" s="275"/>
      <c r="M17" s="276"/>
      <c r="N17" s="276"/>
      <c r="P17" s="276"/>
      <c r="Q17" s="276"/>
      <c r="R17" s="276"/>
      <c r="S17" s="276"/>
      <c r="T17" s="276"/>
      <c r="U17" s="50"/>
    </row>
    <row r="18" spans="2:21" s="30" customFormat="1">
      <c r="B18" s="62"/>
      <c r="C18" s="134">
        <f t="shared" si="0"/>
        <v>7</v>
      </c>
      <c r="D18" s="13" t="s">
        <v>641</v>
      </c>
      <c r="E18" s="13" t="s">
        <v>635</v>
      </c>
      <c r="F18" s="48"/>
      <c r="G18" s="48"/>
      <c r="I18" s="275"/>
      <c r="J18" s="275"/>
      <c r="K18" s="275"/>
      <c r="L18" s="275"/>
      <c r="M18" s="276"/>
      <c r="N18" s="276"/>
      <c r="P18" s="276"/>
      <c r="Q18" s="276"/>
      <c r="R18" s="276"/>
      <c r="S18" s="276"/>
      <c r="T18" s="276"/>
      <c r="U18" s="50"/>
    </row>
    <row r="19" spans="2:21" s="30" customFormat="1">
      <c r="B19" s="62"/>
      <c r="C19" s="134">
        <f t="shared" si="0"/>
        <v>8</v>
      </c>
      <c r="D19" s="13" t="s">
        <v>642</v>
      </c>
      <c r="E19" s="13" t="s">
        <v>635</v>
      </c>
      <c r="F19" s="48"/>
      <c r="G19" s="48"/>
      <c r="I19" s="275"/>
      <c r="J19" s="275"/>
      <c r="K19" s="275"/>
      <c r="L19" s="275"/>
      <c r="M19" s="276"/>
      <c r="N19" s="276"/>
      <c r="P19" s="276"/>
      <c r="Q19" s="276"/>
      <c r="R19" s="276"/>
      <c r="S19" s="276"/>
      <c r="T19" s="276"/>
      <c r="U19" s="50"/>
    </row>
    <row r="20" spans="2:21" s="30" customFormat="1">
      <c r="B20" s="62"/>
      <c r="C20" s="134">
        <f t="shared" si="0"/>
        <v>9</v>
      </c>
      <c r="D20" s="13" t="s">
        <v>643</v>
      </c>
      <c r="E20" s="13" t="s">
        <v>635</v>
      </c>
      <c r="F20" s="48"/>
      <c r="G20" s="48"/>
      <c r="I20" s="275"/>
      <c r="J20" s="275"/>
      <c r="K20" s="275"/>
      <c r="L20" s="275"/>
      <c r="M20" s="276"/>
      <c r="N20" s="276"/>
      <c r="P20" s="276"/>
      <c r="Q20" s="276"/>
      <c r="R20" s="276"/>
      <c r="S20" s="276"/>
      <c r="T20" s="276"/>
      <c r="U20" s="50"/>
    </row>
    <row r="21" spans="2:21" s="30" customFormat="1">
      <c r="B21" s="62"/>
      <c r="C21" s="134">
        <f t="shared" si="0"/>
        <v>10</v>
      </c>
      <c r="D21" s="13" t="s">
        <v>644</v>
      </c>
      <c r="E21" s="13" t="s">
        <v>635</v>
      </c>
      <c r="F21" s="48"/>
      <c r="G21" s="48"/>
      <c r="I21" s="275"/>
      <c r="J21" s="275"/>
      <c r="K21" s="275"/>
      <c r="L21" s="275"/>
      <c r="M21" s="276"/>
      <c r="N21" s="276"/>
      <c r="P21" s="276"/>
      <c r="Q21" s="276"/>
      <c r="R21" s="276"/>
      <c r="S21" s="276"/>
      <c r="T21" s="276"/>
      <c r="U21" s="50"/>
    </row>
    <row r="22" spans="2:21" s="30" customFormat="1">
      <c r="B22" s="62"/>
      <c r="C22" s="282"/>
      <c r="D22" s="86"/>
      <c r="E22" s="86"/>
      <c r="F22" s="87"/>
      <c r="G22" s="87"/>
      <c r="I22" s="17"/>
      <c r="J22" s="17"/>
      <c r="K22" s="17"/>
      <c r="L22" s="17"/>
      <c r="M22" s="17"/>
      <c r="N22" s="17"/>
      <c r="O22" s="17"/>
      <c r="P22" s="17"/>
      <c r="Q22" s="17"/>
      <c r="R22" s="67"/>
      <c r="S22" s="17"/>
      <c r="T22" s="17"/>
      <c r="U22" s="50"/>
    </row>
    <row r="23" spans="2:21" s="30" customFormat="1" ht="16" thickBot="1">
      <c r="B23" s="51"/>
      <c r="C23" s="52"/>
      <c r="D23" s="89"/>
      <c r="E23" s="89"/>
      <c r="F23" s="8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</row>
    <row r="24" spans="2:21" s="30" customFormat="1">
      <c r="D24" s="80"/>
      <c r="E24" s="80"/>
      <c r="F24" s="80"/>
    </row>
    <row r="25" spans="2:21" s="30" customFormat="1"/>
    <row r="26" spans="2:21" s="30" customFormat="1"/>
    <row r="27" spans="2:21" s="30" customFormat="1"/>
    <row r="28" spans="2:21" s="30" customFormat="1"/>
    <row r="29" spans="2:21" s="30" customFormat="1"/>
    <row r="30" spans="2:21" s="30" customFormat="1"/>
    <row r="31" spans="2:21" s="30" customFormat="1"/>
    <row r="32" spans="2:21" s="30" customFormat="1"/>
    <row r="33" spans="4:6" s="30" customFormat="1"/>
    <row r="34" spans="4:6" s="30" customFormat="1"/>
    <row r="35" spans="4:6" s="30" customFormat="1"/>
    <row r="36" spans="4:6" s="30" customFormat="1"/>
    <row r="37" spans="4:6" s="30" customFormat="1"/>
    <row r="38" spans="4:6" s="30" customFormat="1"/>
    <row r="39" spans="4:6" s="30" customFormat="1"/>
    <row r="40" spans="4:6" s="30" customFormat="1"/>
    <row r="41" spans="4:6" s="30" customFormat="1"/>
    <row r="42" spans="4:6" s="30" customFormat="1"/>
    <row r="43" spans="4:6" s="30" customFormat="1">
      <c r="D43" s="80"/>
      <c r="E43" s="80"/>
      <c r="F43" s="80"/>
    </row>
    <row r="44" spans="4:6" s="30" customFormat="1">
      <c r="D44" s="80"/>
      <c r="E44" s="80"/>
      <c r="F44" s="80"/>
    </row>
    <row r="45" spans="4:6" s="30" customFormat="1">
      <c r="D45" s="80"/>
      <c r="E45" s="80"/>
      <c r="F45" s="80"/>
    </row>
    <row r="46" spans="4:6" s="30" customFormat="1">
      <c r="D46" s="80"/>
      <c r="E46" s="80"/>
      <c r="F46" s="80"/>
    </row>
    <row r="47" spans="4:6" s="30" customFormat="1">
      <c r="D47" s="80"/>
      <c r="E47" s="80"/>
      <c r="F47" s="80"/>
    </row>
    <row r="48" spans="4:6" s="30" customFormat="1">
      <c r="D48" s="80"/>
      <c r="E48" s="80"/>
      <c r="F48" s="80"/>
    </row>
    <row r="49" spans="4:6" s="30" customFormat="1">
      <c r="D49" s="80"/>
      <c r="E49" s="80"/>
      <c r="F49" s="80"/>
    </row>
    <row r="50" spans="4:6" s="30" customFormat="1">
      <c r="D50" s="80"/>
      <c r="E50" s="80"/>
      <c r="F50" s="80"/>
    </row>
    <row r="51" spans="4:6" s="30" customFormat="1">
      <c r="D51" s="80"/>
      <c r="E51" s="80"/>
      <c r="F51" s="80"/>
    </row>
    <row r="52" spans="4:6" s="30" customFormat="1">
      <c r="D52" s="80"/>
      <c r="E52" s="80"/>
      <c r="F52" s="80"/>
    </row>
    <row r="53" spans="4:6" s="30" customFormat="1">
      <c r="D53" s="80"/>
      <c r="E53" s="80"/>
      <c r="F53" s="80"/>
    </row>
    <row r="54" spans="4:6" s="30" customFormat="1">
      <c r="D54" s="80"/>
      <c r="E54" s="80"/>
      <c r="F54" s="80"/>
    </row>
    <row r="55" spans="4:6" s="30" customFormat="1">
      <c r="D55" s="80"/>
      <c r="E55" s="80"/>
      <c r="F55" s="80"/>
    </row>
    <row r="56" spans="4:6" s="30" customFormat="1">
      <c r="D56" s="80"/>
      <c r="E56" s="80"/>
      <c r="F56" s="80"/>
    </row>
    <row r="57" spans="4:6" s="30" customFormat="1">
      <c r="D57" s="80"/>
      <c r="E57" s="80"/>
      <c r="F57" s="80"/>
    </row>
    <row r="58" spans="4:6" s="30" customFormat="1">
      <c r="D58" s="80"/>
      <c r="E58" s="80"/>
      <c r="F58" s="80"/>
    </row>
    <row r="59" spans="4:6" s="30" customFormat="1">
      <c r="D59" s="80"/>
      <c r="E59" s="80"/>
      <c r="F59" s="80"/>
    </row>
    <row r="60" spans="4:6" s="30" customFormat="1">
      <c r="D60" s="80"/>
      <c r="E60" s="80"/>
      <c r="F60" s="80"/>
    </row>
    <row r="61" spans="4:6" s="30" customFormat="1">
      <c r="D61" s="80"/>
      <c r="E61" s="80"/>
      <c r="F61" s="80"/>
    </row>
    <row r="62" spans="4:6" s="30" customFormat="1">
      <c r="D62" s="80"/>
      <c r="E62" s="80"/>
      <c r="F62" s="80"/>
    </row>
    <row r="63" spans="4:6" s="30" customFormat="1">
      <c r="D63" s="80"/>
      <c r="E63" s="80"/>
      <c r="F63" s="80"/>
    </row>
    <row r="64" spans="4:6" s="30" customFormat="1">
      <c r="D64" s="80"/>
      <c r="E64" s="80"/>
      <c r="F64" s="80"/>
    </row>
    <row r="65" spans="4:6" s="30" customFormat="1">
      <c r="D65" s="80"/>
      <c r="E65" s="80"/>
      <c r="F65" s="80"/>
    </row>
    <row r="66" spans="4:6" s="30" customFormat="1">
      <c r="D66" s="80"/>
      <c r="E66" s="80"/>
      <c r="F66" s="80"/>
    </row>
    <row r="67" spans="4:6" s="30" customFormat="1">
      <c r="D67" s="80"/>
      <c r="E67" s="80"/>
      <c r="F67" s="80"/>
    </row>
    <row r="68" spans="4:6" s="30" customFormat="1">
      <c r="D68" s="80"/>
      <c r="E68" s="80"/>
      <c r="F68" s="80"/>
    </row>
    <row r="69" spans="4:6" s="30" customFormat="1">
      <c r="D69" s="80"/>
      <c r="E69" s="80"/>
      <c r="F69" s="80"/>
    </row>
    <row r="70" spans="4:6" s="30" customFormat="1">
      <c r="D70" s="80"/>
      <c r="E70" s="80"/>
      <c r="F70" s="80"/>
    </row>
    <row r="71" spans="4:6" s="30" customFormat="1">
      <c r="D71" s="80"/>
      <c r="E71" s="80"/>
      <c r="F71" s="80"/>
    </row>
    <row r="72" spans="4:6" s="30" customFormat="1">
      <c r="D72" s="80"/>
      <c r="E72" s="80"/>
      <c r="F72" s="80"/>
    </row>
    <row r="73" spans="4:6" s="30" customFormat="1">
      <c r="D73" s="80"/>
      <c r="E73" s="80"/>
      <c r="F73" s="80"/>
    </row>
    <row r="74" spans="4:6" s="30" customFormat="1">
      <c r="D74" s="80"/>
      <c r="E74" s="80"/>
      <c r="F74" s="80"/>
    </row>
    <row r="75" spans="4:6" s="30" customFormat="1">
      <c r="D75" s="80"/>
      <c r="E75" s="80"/>
      <c r="F75" s="80"/>
    </row>
    <row r="76" spans="4:6" s="30" customFormat="1">
      <c r="D76" s="80"/>
      <c r="E76" s="80"/>
      <c r="F76" s="80"/>
    </row>
    <row r="77" spans="4:6" s="30" customFormat="1">
      <c r="D77" s="80"/>
      <c r="E77" s="80"/>
      <c r="F77" s="80"/>
    </row>
    <row r="78" spans="4:6" s="30" customFormat="1">
      <c r="D78" s="80"/>
      <c r="E78" s="80"/>
      <c r="F78" s="80"/>
    </row>
    <row r="79" spans="4:6" s="30" customFormat="1">
      <c r="D79" s="80"/>
      <c r="E79" s="80"/>
      <c r="F79" s="80"/>
    </row>
    <row r="80" spans="4:6" s="30" customFormat="1">
      <c r="D80" s="80"/>
      <c r="E80" s="80"/>
      <c r="F80" s="80"/>
    </row>
    <row r="81" spans="4:6" s="30" customFormat="1">
      <c r="D81" s="80"/>
      <c r="E81" s="80"/>
      <c r="F81" s="80"/>
    </row>
    <row r="82" spans="4:6" s="30" customFormat="1">
      <c r="D82" s="80"/>
      <c r="E82" s="80"/>
      <c r="F82" s="80"/>
    </row>
    <row r="83" spans="4:6" s="30" customFormat="1">
      <c r="D83" s="80"/>
      <c r="E83" s="80"/>
      <c r="F83" s="80"/>
    </row>
    <row r="84" spans="4:6" s="30" customFormat="1">
      <c r="D84" s="80"/>
      <c r="E84" s="80"/>
      <c r="F84" s="80"/>
    </row>
    <row r="85" spans="4:6" s="30" customFormat="1">
      <c r="D85" s="80"/>
      <c r="E85" s="80"/>
      <c r="F85" s="80"/>
    </row>
    <row r="86" spans="4:6" s="30" customFormat="1">
      <c r="D86" s="80"/>
      <c r="E86" s="80"/>
      <c r="F86" s="80"/>
    </row>
    <row r="87" spans="4:6" s="30" customFormat="1">
      <c r="D87" s="80"/>
      <c r="E87" s="80"/>
      <c r="F87" s="80"/>
    </row>
    <row r="88" spans="4:6" s="30" customFormat="1">
      <c r="D88" s="80"/>
      <c r="E88" s="80"/>
      <c r="F88" s="80"/>
    </row>
    <row r="89" spans="4:6" s="30" customFormat="1">
      <c r="D89" s="80"/>
      <c r="E89" s="80"/>
      <c r="F89" s="80"/>
    </row>
    <row r="90" spans="4:6" s="30" customFormat="1">
      <c r="D90" s="80"/>
      <c r="E90" s="80"/>
      <c r="F90" s="80"/>
    </row>
    <row r="91" spans="4:6" s="30" customFormat="1">
      <c r="D91" s="80"/>
      <c r="E91" s="80"/>
      <c r="F91" s="80"/>
    </row>
    <row r="92" spans="4:6" s="30" customFormat="1">
      <c r="D92" s="80"/>
      <c r="E92" s="80"/>
      <c r="F92" s="80"/>
    </row>
    <row r="93" spans="4:6" s="30" customFormat="1">
      <c r="D93" s="80"/>
      <c r="E93" s="80"/>
      <c r="F93" s="80"/>
    </row>
    <row r="94" spans="4:6" s="30" customFormat="1">
      <c r="D94" s="80"/>
      <c r="E94" s="80"/>
      <c r="F94" s="80"/>
    </row>
    <row r="95" spans="4:6" s="30" customFormat="1">
      <c r="D95" s="80"/>
      <c r="E95" s="80"/>
      <c r="F95" s="80"/>
    </row>
    <row r="96" spans="4:6" s="30" customFormat="1">
      <c r="D96" s="80"/>
      <c r="E96" s="80"/>
      <c r="F96" s="80"/>
    </row>
    <row r="97" spans="4:6" s="30" customFormat="1">
      <c r="D97" s="80"/>
      <c r="E97" s="80"/>
      <c r="F97" s="80"/>
    </row>
    <row r="98" spans="4:6" s="30" customFormat="1">
      <c r="D98" s="80"/>
      <c r="E98" s="80"/>
      <c r="F98" s="80"/>
    </row>
    <row r="99" spans="4:6" s="30" customFormat="1">
      <c r="D99" s="80"/>
      <c r="E99" s="80"/>
      <c r="F99" s="80"/>
    </row>
    <row r="100" spans="4:6" s="30" customFormat="1">
      <c r="D100" s="80"/>
      <c r="E100" s="80"/>
      <c r="F100" s="80"/>
    </row>
    <row r="101" spans="4:6" s="30" customFormat="1">
      <c r="D101" s="80"/>
      <c r="E101" s="80"/>
      <c r="F101" s="80"/>
    </row>
    <row r="102" spans="4:6" s="30" customFormat="1">
      <c r="D102" s="80"/>
      <c r="E102" s="80"/>
      <c r="F102" s="80"/>
    </row>
    <row r="103" spans="4:6" s="30" customFormat="1">
      <c r="D103" s="80"/>
      <c r="E103" s="80"/>
      <c r="F103" s="80"/>
    </row>
    <row r="104" spans="4:6" s="30" customFormat="1">
      <c r="D104" s="80"/>
      <c r="E104" s="80"/>
      <c r="F104" s="80"/>
    </row>
    <row r="105" spans="4:6" s="30" customFormat="1">
      <c r="D105" s="80"/>
      <c r="E105" s="80"/>
      <c r="F105" s="80"/>
    </row>
    <row r="106" spans="4:6" s="30" customFormat="1">
      <c r="D106" s="80"/>
      <c r="E106" s="80"/>
      <c r="F106" s="80"/>
    </row>
    <row r="107" spans="4:6" s="30" customFormat="1">
      <c r="D107" s="80"/>
      <c r="E107" s="80"/>
      <c r="F107" s="80"/>
    </row>
    <row r="108" spans="4:6" s="30" customFormat="1">
      <c r="D108" s="80"/>
      <c r="E108" s="80"/>
      <c r="F108" s="80"/>
    </row>
    <row r="109" spans="4:6" s="30" customFormat="1">
      <c r="D109" s="80"/>
      <c r="E109" s="80"/>
      <c r="F109" s="80"/>
    </row>
    <row r="110" spans="4:6" s="30" customFormat="1">
      <c r="D110" s="80"/>
      <c r="E110" s="80"/>
      <c r="F110" s="80"/>
    </row>
    <row r="111" spans="4:6" s="30" customFormat="1">
      <c r="D111" s="80"/>
      <c r="E111" s="80"/>
      <c r="F111" s="80"/>
    </row>
    <row r="112" spans="4:6" s="30" customFormat="1">
      <c r="D112" s="80"/>
      <c r="E112" s="80"/>
      <c r="F112" s="80"/>
    </row>
    <row r="113" spans="4:6" s="30" customFormat="1">
      <c r="D113" s="80"/>
      <c r="E113" s="80"/>
      <c r="F113" s="80"/>
    </row>
    <row r="114" spans="4:6" s="30" customFormat="1">
      <c r="D114" s="80"/>
      <c r="E114" s="80"/>
      <c r="F114" s="80"/>
    </row>
    <row r="115" spans="4:6" s="30" customFormat="1">
      <c r="D115" s="80"/>
      <c r="E115" s="80"/>
      <c r="F115" s="80"/>
    </row>
    <row r="116" spans="4:6" s="30" customFormat="1">
      <c r="D116" s="80"/>
      <c r="E116" s="80"/>
      <c r="F116" s="80"/>
    </row>
    <row r="117" spans="4:6" s="30" customFormat="1">
      <c r="D117" s="80"/>
      <c r="E117" s="80"/>
      <c r="F117" s="80"/>
    </row>
    <row r="118" spans="4:6" s="30" customFormat="1">
      <c r="D118" s="80"/>
      <c r="E118" s="80"/>
      <c r="F118" s="80"/>
    </row>
    <row r="119" spans="4:6" s="30" customFormat="1">
      <c r="D119" s="80"/>
      <c r="E119" s="80"/>
      <c r="F119" s="80"/>
    </row>
    <row r="120" spans="4:6" s="30" customFormat="1">
      <c r="D120" s="80"/>
      <c r="E120" s="80"/>
      <c r="F120" s="80"/>
    </row>
    <row r="121" spans="4:6" s="30" customFormat="1">
      <c r="D121" s="80"/>
      <c r="E121" s="80"/>
      <c r="F121" s="80"/>
    </row>
    <row r="122" spans="4:6" s="30" customFormat="1">
      <c r="D122" s="80"/>
      <c r="E122" s="80"/>
      <c r="F122" s="80"/>
    </row>
    <row r="123" spans="4:6" s="30" customFormat="1">
      <c r="D123" s="80"/>
      <c r="E123" s="80"/>
      <c r="F123" s="80"/>
    </row>
    <row r="124" spans="4:6" s="30" customFormat="1">
      <c r="D124" s="80"/>
      <c r="E124" s="80"/>
      <c r="F124" s="80"/>
    </row>
    <row r="125" spans="4:6" s="30" customFormat="1">
      <c r="D125" s="80"/>
      <c r="E125" s="80"/>
      <c r="F125" s="80"/>
    </row>
    <row r="126" spans="4:6" s="30" customFormat="1">
      <c r="D126" s="80"/>
      <c r="E126" s="80"/>
      <c r="F126" s="80"/>
    </row>
    <row r="127" spans="4:6" s="30" customFormat="1">
      <c r="D127" s="80"/>
      <c r="E127" s="80"/>
      <c r="F127" s="80"/>
    </row>
    <row r="128" spans="4:6" s="30" customFormat="1">
      <c r="D128" s="80"/>
      <c r="E128" s="80"/>
      <c r="F128" s="80"/>
    </row>
    <row r="129" spans="4:6" s="30" customFormat="1">
      <c r="D129" s="80"/>
      <c r="E129" s="80"/>
      <c r="F129" s="80"/>
    </row>
    <row r="130" spans="4:6" s="30" customFormat="1">
      <c r="D130" s="80"/>
      <c r="E130" s="80"/>
      <c r="F130" s="80"/>
    </row>
    <row r="131" spans="4:6" s="30" customFormat="1">
      <c r="D131" s="80"/>
      <c r="E131" s="80"/>
      <c r="F131" s="80"/>
    </row>
    <row r="132" spans="4:6" s="30" customFormat="1">
      <c r="D132" s="80"/>
      <c r="E132" s="80"/>
      <c r="F132" s="80"/>
    </row>
    <row r="133" spans="4:6" s="30" customFormat="1">
      <c r="D133" s="80"/>
      <c r="E133" s="80"/>
      <c r="F133" s="80"/>
    </row>
    <row r="134" spans="4:6" s="30" customFormat="1">
      <c r="D134" s="80"/>
      <c r="E134" s="80"/>
      <c r="F134" s="80"/>
    </row>
    <row r="135" spans="4:6" s="30" customFormat="1">
      <c r="D135" s="80"/>
      <c r="E135" s="80"/>
      <c r="F135" s="80"/>
    </row>
    <row r="136" spans="4:6" s="30" customFormat="1">
      <c r="D136" s="80"/>
      <c r="E136" s="80"/>
      <c r="F136" s="80"/>
    </row>
    <row r="137" spans="4:6" s="30" customFormat="1">
      <c r="D137" s="80"/>
      <c r="E137" s="80"/>
      <c r="F137" s="80"/>
    </row>
    <row r="138" spans="4:6" s="30" customFormat="1">
      <c r="D138" s="80"/>
      <c r="E138" s="80"/>
      <c r="F138" s="80"/>
    </row>
    <row r="139" spans="4:6" s="30" customFormat="1">
      <c r="D139" s="80"/>
      <c r="E139" s="80"/>
      <c r="F139" s="80"/>
    </row>
    <row r="140" spans="4:6" s="30" customFormat="1">
      <c r="D140" s="80"/>
      <c r="E140" s="80"/>
      <c r="F140" s="80"/>
    </row>
    <row r="141" spans="4:6" s="30" customFormat="1">
      <c r="D141" s="80"/>
      <c r="E141" s="80"/>
      <c r="F141" s="80"/>
    </row>
    <row r="142" spans="4:6" s="30" customFormat="1">
      <c r="D142" s="80"/>
      <c r="E142" s="80"/>
      <c r="F142" s="80"/>
    </row>
    <row r="143" spans="4:6" s="30" customFormat="1">
      <c r="D143" s="80"/>
      <c r="E143" s="80"/>
      <c r="F143" s="80"/>
    </row>
    <row r="144" spans="4:6" s="30" customFormat="1">
      <c r="D144" s="80"/>
      <c r="E144" s="80"/>
      <c r="F144" s="80"/>
    </row>
    <row r="145" spans="4:6" s="30" customFormat="1">
      <c r="D145" s="80"/>
      <c r="E145" s="80"/>
      <c r="F145" s="80"/>
    </row>
    <row r="146" spans="4:6" s="30" customFormat="1">
      <c r="D146" s="80"/>
      <c r="E146" s="80"/>
      <c r="F146" s="80"/>
    </row>
    <row r="147" spans="4:6" s="30" customFormat="1">
      <c r="D147" s="80"/>
      <c r="E147" s="80"/>
      <c r="F147" s="80"/>
    </row>
    <row r="148" spans="4:6" s="30" customFormat="1">
      <c r="D148" s="80"/>
      <c r="E148" s="80"/>
      <c r="F148" s="80"/>
    </row>
    <row r="149" spans="4:6" s="30" customFormat="1">
      <c r="D149" s="80"/>
      <c r="E149" s="80"/>
      <c r="F149" s="80"/>
    </row>
    <row r="150" spans="4:6" s="30" customFormat="1">
      <c r="D150" s="80"/>
      <c r="E150" s="80"/>
      <c r="F150" s="80"/>
    </row>
    <row r="151" spans="4:6" s="30" customFormat="1">
      <c r="D151" s="80"/>
      <c r="E151" s="80"/>
      <c r="F151" s="80"/>
    </row>
    <row r="152" spans="4:6" s="30" customFormat="1">
      <c r="D152" s="80"/>
      <c r="E152" s="80"/>
      <c r="F152" s="80"/>
    </row>
    <row r="153" spans="4:6" s="30" customFormat="1">
      <c r="D153" s="80"/>
      <c r="E153" s="80"/>
      <c r="F153" s="80"/>
    </row>
    <row r="154" spans="4:6" s="30" customFormat="1">
      <c r="D154" s="80"/>
      <c r="E154" s="80"/>
      <c r="F154" s="80"/>
    </row>
    <row r="155" spans="4:6" s="30" customFormat="1">
      <c r="D155" s="80"/>
      <c r="E155" s="80"/>
      <c r="F155" s="80"/>
    </row>
    <row r="156" spans="4:6" s="30" customFormat="1">
      <c r="D156" s="80"/>
      <c r="E156" s="80"/>
      <c r="F156" s="80"/>
    </row>
    <row r="157" spans="4:6" s="30" customFormat="1">
      <c r="D157" s="80"/>
      <c r="E157" s="80"/>
      <c r="F157" s="80"/>
    </row>
    <row r="158" spans="4:6" s="30" customFormat="1">
      <c r="D158" s="80"/>
      <c r="E158" s="80"/>
      <c r="F158" s="80"/>
    </row>
    <row r="159" spans="4:6" s="30" customFormat="1">
      <c r="D159" s="80"/>
      <c r="E159" s="80"/>
      <c r="F159" s="80"/>
    </row>
    <row r="160" spans="4:6" s="30" customFormat="1">
      <c r="D160" s="80"/>
      <c r="E160" s="80"/>
      <c r="F160" s="80"/>
    </row>
    <row r="161" spans="4:6" s="30" customFormat="1">
      <c r="D161" s="80"/>
      <c r="E161" s="80"/>
      <c r="F161" s="80"/>
    </row>
    <row r="162" spans="4:6" s="30" customFormat="1">
      <c r="D162" s="80"/>
      <c r="E162" s="80"/>
      <c r="F162" s="80"/>
    </row>
    <row r="163" spans="4:6" s="30" customFormat="1">
      <c r="D163" s="80"/>
      <c r="E163" s="80"/>
      <c r="F163" s="80"/>
    </row>
    <row r="164" spans="4:6" s="30" customFormat="1">
      <c r="D164" s="80"/>
      <c r="E164" s="80"/>
      <c r="F164" s="80"/>
    </row>
    <row r="165" spans="4:6" s="30" customFormat="1">
      <c r="D165" s="80"/>
      <c r="E165" s="80"/>
      <c r="F165" s="80"/>
    </row>
    <row r="166" spans="4:6" s="30" customFormat="1">
      <c r="D166" s="80"/>
      <c r="E166" s="80"/>
      <c r="F166" s="80"/>
    </row>
    <row r="167" spans="4:6" s="30" customFormat="1">
      <c r="D167" s="80"/>
      <c r="E167" s="80"/>
      <c r="F167" s="80"/>
    </row>
    <row r="168" spans="4:6" s="30" customFormat="1">
      <c r="D168" s="80"/>
      <c r="E168" s="80"/>
      <c r="F168" s="80"/>
    </row>
    <row r="169" spans="4:6" s="30" customFormat="1">
      <c r="D169" s="80"/>
      <c r="E169" s="80"/>
      <c r="F169" s="80"/>
    </row>
    <row r="170" spans="4:6" s="30" customFormat="1">
      <c r="D170" s="80"/>
      <c r="E170" s="80"/>
      <c r="F170" s="80"/>
    </row>
    <row r="171" spans="4:6" s="30" customFormat="1">
      <c r="D171" s="80"/>
      <c r="E171" s="80"/>
      <c r="F171" s="80"/>
    </row>
    <row r="172" spans="4:6" s="30" customFormat="1">
      <c r="D172" s="80"/>
      <c r="E172" s="80"/>
      <c r="F172" s="80"/>
    </row>
    <row r="173" spans="4:6" s="30" customFormat="1">
      <c r="D173" s="80"/>
      <c r="E173" s="80"/>
      <c r="F173" s="80"/>
    </row>
    <row r="174" spans="4:6" s="30" customFormat="1">
      <c r="D174" s="80"/>
      <c r="E174" s="80"/>
      <c r="F174" s="80"/>
    </row>
    <row r="175" spans="4:6" s="30" customFormat="1">
      <c r="D175" s="80"/>
      <c r="E175" s="80"/>
      <c r="F175" s="80"/>
    </row>
    <row r="176" spans="4:6" s="30" customFormat="1">
      <c r="D176" s="80"/>
      <c r="E176" s="80"/>
      <c r="F176" s="80"/>
    </row>
    <row r="177" spans="4:6" s="30" customFormat="1">
      <c r="D177" s="80"/>
      <c r="E177" s="80"/>
      <c r="F177" s="80"/>
    </row>
    <row r="178" spans="4:6" s="30" customFormat="1">
      <c r="D178" s="80"/>
      <c r="E178" s="80"/>
      <c r="F178" s="80"/>
    </row>
    <row r="179" spans="4:6" s="30" customFormat="1">
      <c r="D179" s="80"/>
      <c r="E179" s="80"/>
      <c r="F179" s="80"/>
    </row>
    <row r="180" spans="4:6" s="30" customFormat="1">
      <c r="D180" s="80"/>
      <c r="E180" s="80"/>
      <c r="F180" s="80"/>
    </row>
    <row r="181" spans="4:6" s="30" customFormat="1">
      <c r="D181" s="80"/>
      <c r="E181" s="80"/>
      <c r="F181" s="80"/>
    </row>
    <row r="182" spans="4:6" s="30" customFormat="1">
      <c r="D182" s="80"/>
      <c r="E182" s="80"/>
      <c r="F182" s="80"/>
    </row>
    <row r="183" spans="4:6" s="30" customFormat="1">
      <c r="D183" s="80"/>
      <c r="E183" s="80"/>
      <c r="F183" s="80"/>
    </row>
    <row r="184" spans="4:6" s="30" customFormat="1">
      <c r="D184" s="80"/>
      <c r="E184" s="80"/>
      <c r="F184" s="80"/>
    </row>
    <row r="185" spans="4:6" s="30" customFormat="1">
      <c r="D185" s="80"/>
      <c r="E185" s="80"/>
      <c r="F185" s="80"/>
    </row>
    <row r="186" spans="4:6" s="30" customFormat="1">
      <c r="D186" s="80"/>
      <c r="E186" s="80"/>
      <c r="F186" s="80"/>
    </row>
    <row r="187" spans="4:6" s="30" customFormat="1">
      <c r="D187" s="80"/>
      <c r="E187" s="80"/>
      <c r="F187" s="80"/>
    </row>
    <row r="188" spans="4:6" s="30" customFormat="1">
      <c r="D188" s="80"/>
      <c r="E188" s="80"/>
      <c r="F188" s="80"/>
    </row>
    <row r="189" spans="4:6" s="30" customFormat="1">
      <c r="D189" s="80"/>
      <c r="E189" s="80"/>
      <c r="F189" s="80"/>
    </row>
    <row r="190" spans="4:6" s="30" customFormat="1">
      <c r="D190" s="80"/>
      <c r="E190" s="80"/>
      <c r="F190" s="80"/>
    </row>
    <row r="191" spans="4:6" s="30" customFormat="1">
      <c r="D191" s="80"/>
      <c r="E191" s="80"/>
      <c r="F191" s="80"/>
    </row>
    <row r="192" spans="4:6" s="30" customFormat="1">
      <c r="D192" s="80"/>
      <c r="E192" s="80"/>
      <c r="F192" s="80"/>
    </row>
    <row r="193" spans="4:6" s="30" customFormat="1">
      <c r="D193" s="80"/>
      <c r="E193" s="80"/>
      <c r="F193" s="80"/>
    </row>
    <row r="194" spans="4:6" s="30" customFormat="1">
      <c r="D194" s="80"/>
      <c r="E194" s="80"/>
      <c r="F194" s="80"/>
    </row>
    <row r="195" spans="4:6" s="30" customFormat="1">
      <c r="D195" s="80"/>
      <c r="E195" s="80"/>
      <c r="F195" s="80"/>
    </row>
    <row r="196" spans="4:6" s="30" customFormat="1">
      <c r="D196" s="80"/>
      <c r="E196" s="80"/>
      <c r="F196" s="80"/>
    </row>
    <row r="197" spans="4:6" s="30" customFormat="1">
      <c r="D197" s="80"/>
      <c r="E197" s="80"/>
      <c r="F197" s="80"/>
    </row>
    <row r="198" spans="4:6" s="30" customFormat="1">
      <c r="D198" s="80"/>
      <c r="E198" s="80"/>
      <c r="F198" s="80"/>
    </row>
    <row r="199" spans="4:6" s="30" customFormat="1">
      <c r="D199" s="80"/>
      <c r="E199" s="80"/>
      <c r="F199" s="80"/>
    </row>
    <row r="200" spans="4:6" s="30" customFormat="1">
      <c r="D200" s="80"/>
      <c r="E200" s="80"/>
      <c r="F200" s="80"/>
    </row>
    <row r="201" spans="4:6" s="30" customFormat="1">
      <c r="D201" s="80"/>
      <c r="E201" s="80"/>
      <c r="F201" s="80"/>
    </row>
    <row r="202" spans="4:6" s="30" customFormat="1">
      <c r="D202" s="80"/>
      <c r="E202" s="80"/>
      <c r="F202" s="80"/>
    </row>
    <row r="203" spans="4:6" s="30" customFormat="1">
      <c r="D203" s="80"/>
      <c r="E203" s="80"/>
      <c r="F203" s="80"/>
    </row>
    <row r="204" spans="4:6" s="30" customFormat="1">
      <c r="D204" s="80"/>
      <c r="E204" s="80"/>
      <c r="F204" s="80"/>
    </row>
    <row r="205" spans="4:6" s="30" customFormat="1">
      <c r="D205" s="80"/>
      <c r="E205" s="80"/>
      <c r="F205" s="80"/>
    </row>
    <row r="206" spans="4:6" s="30" customFormat="1">
      <c r="D206" s="80"/>
      <c r="E206" s="80"/>
      <c r="F206" s="80"/>
    </row>
    <row r="207" spans="4:6" s="30" customFormat="1">
      <c r="D207" s="80"/>
      <c r="E207" s="80"/>
      <c r="F207" s="80"/>
    </row>
    <row r="208" spans="4:6" s="30" customFormat="1">
      <c r="D208" s="80"/>
      <c r="E208" s="80"/>
      <c r="F208" s="80"/>
    </row>
    <row r="209" spans="4:6" s="30" customFormat="1">
      <c r="D209" s="80"/>
      <c r="E209" s="80"/>
      <c r="F209" s="80"/>
    </row>
    <row r="210" spans="4:6" s="30" customFormat="1">
      <c r="D210" s="80"/>
      <c r="E210" s="80"/>
      <c r="F210" s="80"/>
    </row>
    <row r="211" spans="4:6" s="30" customFormat="1">
      <c r="D211" s="80"/>
      <c r="E211" s="80"/>
      <c r="F211" s="80"/>
    </row>
    <row r="212" spans="4:6" s="30" customFormat="1">
      <c r="D212" s="80"/>
      <c r="E212" s="80"/>
      <c r="F212" s="80"/>
    </row>
    <row r="213" spans="4:6" s="30" customFormat="1">
      <c r="D213" s="80"/>
      <c r="E213" s="80"/>
      <c r="F213" s="80"/>
    </row>
    <row r="214" spans="4:6" s="30" customFormat="1">
      <c r="D214" s="80"/>
      <c r="E214" s="80"/>
      <c r="F214" s="80"/>
    </row>
    <row r="215" spans="4:6" s="30" customFormat="1">
      <c r="D215" s="80"/>
      <c r="E215" s="80"/>
      <c r="F215" s="80"/>
    </row>
    <row r="216" spans="4:6" s="30" customFormat="1">
      <c r="D216" s="80"/>
      <c r="E216" s="80"/>
      <c r="F216" s="80"/>
    </row>
    <row r="217" spans="4:6" s="30" customFormat="1">
      <c r="D217" s="80"/>
      <c r="E217" s="80"/>
      <c r="F217" s="80"/>
    </row>
    <row r="218" spans="4:6" s="30" customFormat="1">
      <c r="D218" s="80"/>
      <c r="E218" s="80"/>
      <c r="F218" s="80"/>
    </row>
    <row r="219" spans="4:6" s="30" customFormat="1">
      <c r="D219" s="80"/>
      <c r="E219" s="80"/>
      <c r="F219" s="80"/>
    </row>
    <row r="220" spans="4:6" s="30" customFormat="1">
      <c r="D220" s="80"/>
      <c r="E220" s="80"/>
      <c r="F220" s="80"/>
    </row>
    <row r="221" spans="4:6" s="30" customFormat="1">
      <c r="D221" s="80"/>
      <c r="E221" s="80"/>
      <c r="F221" s="80"/>
    </row>
    <row r="222" spans="4:6" s="30" customFormat="1">
      <c r="D222" s="80"/>
      <c r="E222" s="80"/>
      <c r="F222" s="80"/>
    </row>
    <row r="223" spans="4:6" s="30" customFormat="1">
      <c r="D223" s="80"/>
      <c r="E223" s="80"/>
      <c r="F223" s="80"/>
    </row>
    <row r="224" spans="4:6" s="30" customFormat="1">
      <c r="D224" s="80"/>
      <c r="E224" s="80"/>
      <c r="F224" s="80"/>
    </row>
    <row r="225" spans="4:6" s="30" customFormat="1">
      <c r="D225" s="80"/>
      <c r="E225" s="80"/>
      <c r="F225" s="80"/>
    </row>
    <row r="226" spans="4:6" s="30" customFormat="1">
      <c r="D226" s="80"/>
      <c r="E226" s="80"/>
      <c r="F226" s="80"/>
    </row>
    <row r="227" spans="4:6" s="30" customFormat="1">
      <c r="D227" s="80"/>
      <c r="E227" s="80"/>
      <c r="F227" s="80"/>
    </row>
    <row r="228" spans="4:6" s="30" customFormat="1">
      <c r="D228" s="80"/>
      <c r="E228" s="80"/>
      <c r="F228" s="80"/>
    </row>
    <row r="229" spans="4:6" s="30" customFormat="1">
      <c r="D229" s="80"/>
      <c r="E229" s="80"/>
      <c r="F229" s="80"/>
    </row>
    <row r="230" spans="4:6" s="30" customFormat="1">
      <c r="D230" s="80"/>
      <c r="E230" s="80"/>
      <c r="F230" s="80"/>
    </row>
    <row r="231" spans="4:6" s="30" customFormat="1">
      <c r="D231" s="80"/>
      <c r="E231" s="80"/>
      <c r="F231" s="80"/>
    </row>
    <row r="232" spans="4:6" s="30" customFormat="1">
      <c r="D232" s="80"/>
      <c r="E232" s="80"/>
      <c r="F232" s="80"/>
    </row>
    <row r="233" spans="4:6" s="30" customFormat="1">
      <c r="D233" s="80"/>
      <c r="E233" s="80"/>
      <c r="F233" s="80"/>
    </row>
    <row r="234" spans="4:6" s="30" customFormat="1">
      <c r="D234" s="80"/>
      <c r="E234" s="80"/>
      <c r="F234" s="80"/>
    </row>
    <row r="235" spans="4:6" s="30" customFormat="1">
      <c r="D235" s="80"/>
      <c r="E235" s="80"/>
      <c r="F235" s="80"/>
    </row>
    <row r="236" spans="4:6" s="30" customFormat="1">
      <c r="D236" s="80"/>
      <c r="E236" s="80"/>
      <c r="F236" s="80"/>
    </row>
    <row r="237" spans="4:6" s="30" customFormat="1">
      <c r="D237" s="80"/>
      <c r="E237" s="80"/>
      <c r="F237" s="80"/>
    </row>
    <row r="238" spans="4:6" s="30" customFormat="1">
      <c r="D238" s="80"/>
      <c r="E238" s="80"/>
      <c r="F238" s="80"/>
    </row>
    <row r="239" spans="4:6" s="30" customFormat="1">
      <c r="D239" s="80"/>
      <c r="E239" s="80"/>
      <c r="F239" s="80"/>
    </row>
    <row r="240" spans="4:6" s="30" customFormat="1">
      <c r="D240" s="80"/>
      <c r="E240" s="80"/>
      <c r="F240" s="80"/>
    </row>
    <row r="241" spans="4:6" s="30" customFormat="1">
      <c r="D241" s="80"/>
      <c r="E241" s="80"/>
      <c r="F241" s="80"/>
    </row>
    <row r="242" spans="4:6" s="30" customFormat="1">
      <c r="D242" s="80"/>
      <c r="E242" s="80"/>
      <c r="F242" s="80"/>
    </row>
    <row r="243" spans="4:6" s="30" customFormat="1">
      <c r="D243" s="80"/>
      <c r="E243" s="80"/>
      <c r="F243" s="80"/>
    </row>
    <row r="244" spans="4:6" s="30" customFormat="1">
      <c r="D244" s="80"/>
      <c r="E244" s="80"/>
      <c r="F244" s="80"/>
    </row>
    <row r="245" spans="4:6" s="30" customFormat="1">
      <c r="D245" s="80"/>
      <c r="E245" s="80"/>
      <c r="F245" s="80"/>
    </row>
    <row r="246" spans="4:6" s="30" customFormat="1">
      <c r="D246" s="80"/>
      <c r="E246" s="80"/>
      <c r="F246" s="80"/>
    </row>
    <row r="247" spans="4:6" s="30" customFormat="1">
      <c r="D247" s="80"/>
      <c r="E247" s="80"/>
      <c r="F247" s="80"/>
    </row>
    <row r="248" spans="4:6" s="30" customFormat="1">
      <c r="D248" s="80"/>
      <c r="E248" s="80"/>
      <c r="F248" s="80"/>
    </row>
    <row r="249" spans="4:6" s="30" customFormat="1">
      <c r="D249" s="80"/>
      <c r="E249" s="80"/>
      <c r="F249" s="80"/>
    </row>
    <row r="250" spans="4:6" s="30" customFormat="1">
      <c r="D250" s="80"/>
      <c r="E250" s="80"/>
      <c r="F250" s="80"/>
    </row>
    <row r="251" spans="4:6" s="30" customFormat="1">
      <c r="D251" s="80"/>
      <c r="E251" s="80"/>
      <c r="F251" s="80"/>
    </row>
    <row r="252" spans="4:6" s="30" customFormat="1">
      <c r="D252" s="80"/>
      <c r="E252" s="80"/>
      <c r="F252" s="80"/>
    </row>
    <row r="253" spans="4:6" s="30" customFormat="1">
      <c r="D253" s="80"/>
      <c r="E253" s="80"/>
      <c r="F253" s="80"/>
    </row>
    <row r="254" spans="4:6" s="30" customFormat="1">
      <c r="D254" s="80"/>
      <c r="E254" s="80"/>
      <c r="F254" s="80"/>
    </row>
    <row r="255" spans="4:6" s="30" customFormat="1">
      <c r="D255" s="80"/>
      <c r="E255" s="80"/>
      <c r="F255" s="80"/>
    </row>
    <row r="256" spans="4:6" s="30" customFormat="1">
      <c r="D256" s="80"/>
      <c r="E256" s="80"/>
      <c r="F256" s="80"/>
    </row>
    <row r="257" spans="4:6" s="30" customFormat="1">
      <c r="D257" s="80"/>
      <c r="E257" s="80"/>
      <c r="F257" s="80"/>
    </row>
    <row r="258" spans="4:6" s="30" customFormat="1">
      <c r="D258" s="80"/>
      <c r="E258" s="80"/>
      <c r="F258" s="80"/>
    </row>
    <row r="259" spans="4:6" s="30" customFormat="1">
      <c r="D259" s="80"/>
      <c r="E259" s="80"/>
      <c r="F259" s="80"/>
    </row>
    <row r="260" spans="4:6" s="30" customFormat="1">
      <c r="D260" s="80"/>
      <c r="E260" s="80"/>
      <c r="F260" s="80"/>
    </row>
    <row r="261" spans="4:6" s="30" customFormat="1">
      <c r="D261" s="80"/>
      <c r="E261" s="80"/>
      <c r="F261" s="80"/>
    </row>
    <row r="262" spans="4:6" s="30" customFormat="1">
      <c r="D262" s="80"/>
      <c r="E262" s="80"/>
      <c r="F262" s="80"/>
    </row>
    <row r="263" spans="4:6" s="30" customFormat="1">
      <c r="D263" s="80"/>
      <c r="E263" s="80"/>
      <c r="F263" s="80"/>
    </row>
    <row r="264" spans="4:6" s="30" customFormat="1">
      <c r="D264" s="80"/>
      <c r="E264" s="80"/>
      <c r="F264" s="80"/>
    </row>
    <row r="265" spans="4:6" s="30" customFormat="1">
      <c r="D265" s="80"/>
      <c r="E265" s="80"/>
      <c r="F265" s="80"/>
    </row>
    <row r="266" spans="4:6" s="30" customFormat="1">
      <c r="D266" s="80"/>
      <c r="E266" s="80"/>
      <c r="F266" s="80"/>
    </row>
    <row r="267" spans="4:6" s="30" customFormat="1">
      <c r="D267" s="80"/>
      <c r="E267" s="80"/>
      <c r="F267" s="80"/>
    </row>
    <row r="268" spans="4:6" s="30" customFormat="1">
      <c r="D268" s="80"/>
      <c r="E268" s="80"/>
      <c r="F268" s="80"/>
    </row>
    <row r="269" spans="4:6" s="30" customFormat="1">
      <c r="D269" s="80"/>
      <c r="E269" s="80"/>
      <c r="F269" s="80"/>
    </row>
    <row r="270" spans="4:6" s="30" customFormat="1">
      <c r="D270" s="80"/>
      <c r="E270" s="80"/>
      <c r="F270" s="80"/>
    </row>
    <row r="271" spans="4:6" s="30" customFormat="1">
      <c r="D271" s="80"/>
      <c r="E271" s="80"/>
      <c r="F271" s="80"/>
    </row>
    <row r="272" spans="4:6" s="30" customFormat="1">
      <c r="D272" s="80"/>
      <c r="E272" s="80"/>
      <c r="F272" s="80"/>
    </row>
    <row r="273" spans="4:6" s="30" customFormat="1">
      <c r="D273" s="80"/>
      <c r="E273" s="80"/>
      <c r="F273" s="80"/>
    </row>
    <row r="274" spans="4:6" s="30" customFormat="1">
      <c r="D274" s="80"/>
      <c r="E274" s="80"/>
      <c r="F274" s="80"/>
    </row>
    <row r="275" spans="4:6" s="30" customFormat="1">
      <c r="D275" s="80"/>
      <c r="E275" s="80"/>
      <c r="F275" s="80"/>
    </row>
    <row r="276" spans="4:6" s="30" customFormat="1">
      <c r="D276" s="80"/>
      <c r="E276" s="80"/>
      <c r="F276" s="80"/>
    </row>
    <row r="277" spans="4:6" s="30" customFormat="1">
      <c r="D277" s="80"/>
      <c r="E277" s="80"/>
      <c r="F277" s="80"/>
    </row>
    <row r="278" spans="4:6" s="30" customFormat="1">
      <c r="D278" s="80"/>
      <c r="E278" s="80"/>
      <c r="F278" s="80"/>
    </row>
    <row r="279" spans="4:6" s="30" customFormat="1">
      <c r="D279" s="80"/>
      <c r="E279" s="80"/>
      <c r="F279" s="80"/>
    </row>
    <row r="280" spans="4:6" s="30" customFormat="1">
      <c r="D280" s="80"/>
      <c r="E280" s="80"/>
      <c r="F280" s="80"/>
    </row>
    <row r="281" spans="4:6" s="30" customFormat="1">
      <c r="D281" s="80"/>
      <c r="E281" s="80"/>
      <c r="F281" s="80"/>
    </row>
    <row r="282" spans="4:6" s="30" customFormat="1">
      <c r="D282" s="80"/>
      <c r="E282" s="80"/>
      <c r="F282" s="80"/>
    </row>
    <row r="283" spans="4:6" s="30" customFormat="1">
      <c r="D283" s="80"/>
      <c r="E283" s="80"/>
      <c r="F283" s="80"/>
    </row>
    <row r="284" spans="4:6" s="30" customFormat="1">
      <c r="D284" s="80"/>
      <c r="E284" s="80"/>
      <c r="F284" s="80"/>
    </row>
    <row r="285" spans="4:6" s="30" customFormat="1">
      <c r="D285" s="80"/>
      <c r="E285" s="80"/>
      <c r="F285" s="80"/>
    </row>
    <row r="286" spans="4:6" s="30" customFormat="1">
      <c r="D286" s="80"/>
      <c r="E286" s="80"/>
      <c r="F286" s="80"/>
    </row>
    <row r="287" spans="4:6" s="30" customFormat="1">
      <c r="D287" s="80"/>
      <c r="E287" s="80"/>
      <c r="F287" s="80"/>
    </row>
    <row r="288" spans="4:6" s="30" customFormat="1">
      <c r="D288" s="80"/>
      <c r="E288" s="80"/>
      <c r="F288" s="80"/>
    </row>
    <row r="289" spans="4:6" s="30" customFormat="1">
      <c r="D289" s="80"/>
      <c r="E289" s="80"/>
      <c r="F289" s="80"/>
    </row>
    <row r="290" spans="4:6" s="30" customFormat="1">
      <c r="D290" s="80"/>
      <c r="E290" s="80"/>
      <c r="F290" s="80"/>
    </row>
    <row r="291" spans="4:6" s="30" customFormat="1">
      <c r="D291" s="80"/>
      <c r="E291" s="80"/>
      <c r="F291" s="80"/>
    </row>
    <row r="292" spans="4:6" s="30" customFormat="1">
      <c r="D292" s="80"/>
      <c r="E292" s="80"/>
      <c r="F292" s="80"/>
    </row>
    <row r="293" spans="4:6" s="30" customFormat="1">
      <c r="D293" s="80"/>
      <c r="E293" s="80"/>
      <c r="F293" s="80"/>
    </row>
    <row r="294" spans="4:6" s="30" customFormat="1">
      <c r="D294" s="80"/>
      <c r="E294" s="80"/>
      <c r="F294" s="80"/>
    </row>
    <row r="295" spans="4:6" s="30" customFormat="1">
      <c r="D295" s="80"/>
      <c r="E295" s="80"/>
      <c r="F295" s="80"/>
    </row>
    <row r="296" spans="4:6" s="30" customFormat="1">
      <c r="D296" s="80"/>
      <c r="E296" s="80"/>
      <c r="F296" s="80"/>
    </row>
    <row r="297" spans="4:6" s="30" customFormat="1">
      <c r="D297" s="80"/>
      <c r="E297" s="80"/>
      <c r="F297" s="80"/>
    </row>
    <row r="298" spans="4:6" s="30" customFormat="1">
      <c r="D298" s="80"/>
      <c r="E298" s="80"/>
      <c r="F298" s="80"/>
    </row>
    <row r="299" spans="4:6" s="30" customFormat="1">
      <c r="D299" s="80"/>
      <c r="E299" s="80"/>
      <c r="F299" s="80"/>
    </row>
    <row r="300" spans="4:6" s="30" customFormat="1">
      <c r="D300" s="80"/>
      <c r="E300" s="80"/>
      <c r="F300" s="80"/>
    </row>
    <row r="301" spans="4:6" s="30" customFormat="1">
      <c r="D301" s="80"/>
      <c r="E301" s="80"/>
      <c r="F301" s="80"/>
    </row>
    <row r="302" spans="4:6" s="30" customFormat="1">
      <c r="D302" s="80"/>
      <c r="E302" s="80"/>
      <c r="F302" s="80"/>
    </row>
    <row r="303" spans="4:6" s="30" customFormat="1">
      <c r="D303" s="80"/>
      <c r="E303" s="80"/>
      <c r="F303" s="80"/>
    </row>
    <row r="304" spans="4:6" s="30" customFormat="1">
      <c r="D304" s="80"/>
      <c r="E304" s="80"/>
      <c r="F304" s="80"/>
    </row>
    <row r="305" spans="4:6" s="30" customFormat="1">
      <c r="D305" s="80"/>
      <c r="E305" s="80"/>
      <c r="F305" s="80"/>
    </row>
    <row r="306" spans="4:6" s="30" customFormat="1">
      <c r="D306" s="80"/>
      <c r="E306" s="80"/>
      <c r="F306" s="80"/>
    </row>
    <row r="307" spans="4:6" s="30" customFormat="1">
      <c r="D307" s="80"/>
      <c r="E307" s="80"/>
      <c r="F307" s="80"/>
    </row>
    <row r="308" spans="4:6" s="30" customFormat="1">
      <c r="D308" s="80"/>
      <c r="E308" s="80"/>
      <c r="F308" s="80"/>
    </row>
    <row r="309" spans="4:6" s="30" customFormat="1">
      <c r="D309" s="80"/>
      <c r="E309" s="80"/>
      <c r="F309" s="80"/>
    </row>
    <row r="310" spans="4:6" s="30" customFormat="1">
      <c r="D310" s="80"/>
      <c r="E310" s="80"/>
      <c r="F310" s="80"/>
    </row>
    <row r="311" spans="4:6" s="30" customFormat="1">
      <c r="D311" s="80"/>
      <c r="E311" s="80"/>
      <c r="F311" s="80"/>
    </row>
    <row r="312" spans="4:6" s="30" customFormat="1">
      <c r="D312" s="80"/>
      <c r="E312" s="80"/>
      <c r="F312" s="80"/>
    </row>
    <row r="313" spans="4:6" s="30" customFormat="1">
      <c r="D313" s="80"/>
      <c r="E313" s="80"/>
      <c r="F313" s="80"/>
    </row>
    <row r="314" spans="4:6" s="30" customFormat="1">
      <c r="D314" s="80"/>
      <c r="E314" s="80"/>
      <c r="F314" s="80"/>
    </row>
    <row r="315" spans="4:6" s="30" customFormat="1">
      <c r="D315" s="80"/>
      <c r="E315" s="80"/>
      <c r="F315" s="80"/>
    </row>
    <row r="316" spans="4:6" s="30" customFormat="1">
      <c r="D316" s="80"/>
      <c r="E316" s="80"/>
      <c r="F316" s="80"/>
    </row>
    <row r="317" spans="4:6" s="30" customFormat="1">
      <c r="D317" s="80"/>
      <c r="E317" s="80"/>
      <c r="F317" s="80"/>
    </row>
    <row r="318" spans="4:6" s="30" customFormat="1">
      <c r="D318" s="80"/>
      <c r="E318" s="80"/>
      <c r="F318" s="80"/>
    </row>
  </sheetData>
  <mergeCells count="2">
    <mergeCell ref="I6:N6"/>
    <mergeCell ref="P6:T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A1:CP322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34.15234375" style="2" customWidth="1"/>
    <col min="5" max="5" width="15.84375" style="2" customWidth="1"/>
    <col min="6" max="6" width="7.921875" style="2" customWidth="1"/>
    <col min="7" max="7" width="9.07421875" customWidth="1"/>
    <col min="8" max="8" width="1.3828125" style="30" customWidth="1"/>
    <col min="9" max="15" width="11" customWidth="1"/>
    <col min="16" max="18" width="2.61328125" style="30" customWidth="1"/>
    <col min="19" max="83" width="8.921875" style="30"/>
  </cols>
  <sheetData>
    <row r="1" spans="2:94" s="30" customFormat="1" ht="16" thickBot="1">
      <c r="D1" s="80"/>
      <c r="E1" s="80"/>
      <c r="F1" s="80"/>
    </row>
    <row r="2" spans="2:94" s="30" customFormat="1">
      <c r="B2" s="153"/>
      <c r="C2" s="32"/>
      <c r="D2" s="139"/>
      <c r="E2" s="139"/>
      <c r="F2" s="139"/>
      <c r="G2" s="140"/>
      <c r="H2" s="60"/>
      <c r="I2" s="60"/>
      <c r="J2" s="60"/>
      <c r="K2" s="60"/>
      <c r="L2" s="60"/>
      <c r="M2" s="60"/>
      <c r="N2" s="60"/>
      <c r="O2" s="60"/>
      <c r="P2" s="154"/>
      <c r="Q2" s="54"/>
      <c r="R2" s="54"/>
    </row>
    <row r="3" spans="2:94" s="30" customFormat="1">
      <c r="B3" s="155"/>
      <c r="C3" s="36" t="s">
        <v>499</v>
      </c>
      <c r="D3" s="28"/>
      <c r="E3" s="28"/>
      <c r="F3" s="28"/>
      <c r="G3" s="27"/>
      <c r="H3" s="54"/>
      <c r="I3" s="54"/>
      <c r="J3" s="54"/>
      <c r="K3" s="54"/>
      <c r="L3" s="54"/>
      <c r="M3" s="54"/>
      <c r="N3" s="54"/>
      <c r="O3" s="54"/>
      <c r="P3" s="156"/>
      <c r="Q3" s="54"/>
      <c r="R3" s="54"/>
    </row>
    <row r="4" spans="2:94" s="30" customFormat="1">
      <c r="B4" s="155"/>
      <c r="C4" s="36" t="str">
        <f>Index!C3</f>
        <v>2026-31</v>
      </c>
      <c r="D4" s="28"/>
      <c r="E4" s="28"/>
      <c r="F4" s="28"/>
      <c r="G4" s="27"/>
      <c r="H4" s="54"/>
      <c r="I4" s="54"/>
      <c r="J4" s="54"/>
      <c r="K4" s="54"/>
      <c r="L4" s="54"/>
      <c r="M4" s="54"/>
      <c r="N4" s="54"/>
      <c r="O4" s="54"/>
      <c r="P4" s="156"/>
      <c r="Q4" s="54"/>
      <c r="R4" s="54"/>
    </row>
    <row r="5" spans="2:94" s="30" customFormat="1">
      <c r="B5" s="155"/>
      <c r="C5" s="38" t="s">
        <v>661</v>
      </c>
      <c r="D5" s="28"/>
      <c r="E5" s="28"/>
      <c r="F5" s="28"/>
      <c r="G5" s="27"/>
      <c r="H5" s="54"/>
      <c r="I5" s="54"/>
      <c r="J5" s="54"/>
      <c r="K5" s="54"/>
      <c r="L5" s="54"/>
      <c r="M5" s="54"/>
      <c r="N5" s="54"/>
      <c r="O5" s="54"/>
      <c r="P5" s="156"/>
      <c r="Q5" s="54"/>
      <c r="R5" s="54"/>
    </row>
    <row r="6" spans="2:94" s="30" customFormat="1">
      <c r="B6" s="155"/>
      <c r="C6" s="39"/>
      <c r="D6" s="28"/>
      <c r="E6" s="28"/>
      <c r="F6" s="28"/>
      <c r="G6" s="27"/>
      <c r="H6" s="54"/>
      <c r="I6" s="382"/>
      <c r="J6" s="382"/>
      <c r="K6" s="379" t="s">
        <v>480</v>
      </c>
      <c r="L6" s="380"/>
      <c r="M6" s="380"/>
      <c r="N6" s="380"/>
      <c r="O6" s="381"/>
      <c r="P6" s="156"/>
      <c r="Q6" s="54"/>
      <c r="R6" s="54"/>
    </row>
    <row r="7" spans="2:94">
      <c r="B7" s="155"/>
      <c r="C7" s="272"/>
      <c r="D7" s="157"/>
      <c r="E7" s="158"/>
      <c r="F7" s="158"/>
      <c r="G7" s="158"/>
      <c r="H7" s="54"/>
      <c r="I7" s="3" t="s">
        <v>29</v>
      </c>
      <c r="J7" s="3" t="s">
        <v>29</v>
      </c>
      <c r="K7" s="68" t="s">
        <v>29</v>
      </c>
      <c r="L7" s="66" t="s">
        <v>29</v>
      </c>
      <c r="M7" s="3" t="s">
        <v>29</v>
      </c>
      <c r="N7" s="3" t="s">
        <v>29</v>
      </c>
      <c r="O7" s="3" t="s">
        <v>29</v>
      </c>
      <c r="P7" s="156"/>
      <c r="Q7" s="54"/>
      <c r="R7" s="54"/>
    </row>
    <row r="8" spans="2:94">
      <c r="B8" s="155"/>
      <c r="C8" s="159"/>
      <c r="D8" s="84" t="s">
        <v>5</v>
      </c>
      <c r="E8" s="3"/>
      <c r="F8" s="3" t="s">
        <v>6</v>
      </c>
      <c r="G8" s="3" t="s">
        <v>7</v>
      </c>
      <c r="H8" s="54"/>
      <c r="I8" s="3" t="s">
        <v>12</v>
      </c>
      <c r="J8" s="3" t="s">
        <v>12</v>
      </c>
      <c r="K8" s="69" t="s">
        <v>13</v>
      </c>
      <c r="L8" s="3" t="s">
        <v>13</v>
      </c>
      <c r="M8" s="3" t="s">
        <v>13</v>
      </c>
      <c r="N8" s="3" t="s">
        <v>12</v>
      </c>
      <c r="O8" s="3" t="s">
        <v>12</v>
      </c>
      <c r="P8" s="156"/>
      <c r="Q8" s="54"/>
      <c r="R8" s="54"/>
    </row>
    <row r="9" spans="2:94" s="30" customFormat="1">
      <c r="B9" s="155"/>
      <c r="C9" s="160"/>
      <c r="D9" s="161"/>
      <c r="E9" s="162"/>
      <c r="F9" s="162"/>
      <c r="G9" s="162"/>
      <c r="H9" s="54"/>
      <c r="I9" s="4" t="s">
        <v>149</v>
      </c>
      <c r="J9" s="4" t="s">
        <v>478</v>
      </c>
      <c r="K9" s="70" t="s">
        <v>481</v>
      </c>
      <c r="L9" s="4" t="s">
        <v>482</v>
      </c>
      <c r="M9" s="4" t="s">
        <v>483</v>
      </c>
      <c r="N9" s="4" t="s">
        <v>484</v>
      </c>
      <c r="O9" s="4" t="s">
        <v>485</v>
      </c>
      <c r="P9" s="156"/>
      <c r="Q9" s="54"/>
      <c r="R9" s="54"/>
      <c r="CF9"/>
      <c r="CG9"/>
      <c r="CH9"/>
      <c r="CI9"/>
      <c r="CJ9"/>
      <c r="CK9"/>
      <c r="CL9"/>
      <c r="CM9"/>
      <c r="CN9"/>
      <c r="CO9"/>
      <c r="CP9"/>
    </row>
    <row r="10" spans="2:94" s="30" customFormat="1">
      <c r="B10" s="155"/>
      <c r="C10" s="54"/>
      <c r="D10" s="28"/>
      <c r="E10" s="28"/>
      <c r="F10" s="27"/>
      <c r="G10" s="27"/>
      <c r="H10" s="54"/>
      <c r="I10" s="76">
        <v>45748</v>
      </c>
      <c r="J10" s="76">
        <v>46113</v>
      </c>
      <c r="K10" s="77">
        <v>46478</v>
      </c>
      <c r="L10" s="76">
        <v>46844</v>
      </c>
      <c r="M10" s="76">
        <v>47209</v>
      </c>
      <c r="N10" s="76">
        <v>47574</v>
      </c>
      <c r="O10" s="76">
        <v>47939</v>
      </c>
      <c r="P10" s="156"/>
      <c r="Q10" s="54"/>
      <c r="R10" s="54"/>
      <c r="CF10"/>
      <c r="CG10"/>
      <c r="CH10"/>
      <c r="CI10"/>
      <c r="CJ10"/>
      <c r="CK10"/>
      <c r="CL10"/>
      <c r="CM10"/>
      <c r="CN10"/>
      <c r="CO10"/>
      <c r="CP10"/>
    </row>
    <row r="11" spans="2:94" s="30" customFormat="1">
      <c r="B11" s="155"/>
      <c r="C11" s="46" t="s">
        <v>0</v>
      </c>
      <c r="D11" s="79" t="s">
        <v>654</v>
      </c>
      <c r="E11" s="79" t="s">
        <v>652</v>
      </c>
      <c r="F11" s="274"/>
      <c r="G11" s="274"/>
      <c r="H11" s="54"/>
      <c r="I11" s="17"/>
      <c r="J11" s="17"/>
      <c r="K11" s="17"/>
      <c r="L11" s="17"/>
      <c r="M11" s="67"/>
      <c r="N11" s="17"/>
      <c r="O11" s="17"/>
      <c r="P11" s="156"/>
      <c r="Q11" s="54"/>
      <c r="R11" s="54"/>
      <c r="CF11"/>
      <c r="CG11"/>
      <c r="CH11"/>
      <c r="CI11"/>
      <c r="CJ11"/>
      <c r="CK11"/>
      <c r="CL11"/>
      <c r="CM11"/>
      <c r="CN11"/>
      <c r="CO11"/>
      <c r="CP11"/>
    </row>
    <row r="12" spans="2:94" s="30" customFormat="1">
      <c r="B12" s="155"/>
      <c r="C12" s="134">
        <v>1</v>
      </c>
      <c r="D12" s="13" t="s">
        <v>648</v>
      </c>
      <c r="E12" s="378">
        <v>0.4</v>
      </c>
      <c r="F12" s="48" t="s">
        <v>18</v>
      </c>
      <c r="G12" s="48">
        <v>1</v>
      </c>
      <c r="H12" s="54"/>
      <c r="I12" s="288"/>
      <c r="J12" s="288"/>
      <c r="K12" s="288"/>
      <c r="L12" s="288"/>
      <c r="M12" s="288"/>
      <c r="N12" s="288"/>
      <c r="O12" s="288"/>
      <c r="P12" s="156"/>
      <c r="Q12" s="54"/>
      <c r="R12" s="54"/>
      <c r="CF12"/>
      <c r="CG12"/>
      <c r="CH12"/>
      <c r="CI12"/>
      <c r="CJ12"/>
      <c r="CK12"/>
      <c r="CL12"/>
      <c r="CM12"/>
      <c r="CN12"/>
      <c r="CO12"/>
      <c r="CP12"/>
    </row>
    <row r="13" spans="2:94" s="30" customFormat="1">
      <c r="B13" s="155"/>
      <c r="C13" s="134">
        <f>C12+1</f>
        <v>2</v>
      </c>
      <c r="D13" s="13" t="s">
        <v>649</v>
      </c>
      <c r="E13" s="378">
        <v>0.2</v>
      </c>
      <c r="F13" s="48" t="s">
        <v>18</v>
      </c>
      <c r="G13" s="48">
        <v>1</v>
      </c>
      <c r="H13" s="54"/>
      <c r="I13" s="288"/>
      <c r="J13" s="288"/>
      <c r="K13" s="288"/>
      <c r="L13" s="288"/>
      <c r="M13" s="288"/>
      <c r="N13" s="288"/>
      <c r="O13" s="288"/>
      <c r="P13" s="156"/>
      <c r="Q13" s="54"/>
      <c r="R13" s="54"/>
      <c r="CF13"/>
      <c r="CG13"/>
      <c r="CH13"/>
      <c r="CI13"/>
      <c r="CJ13"/>
      <c r="CK13"/>
      <c r="CL13"/>
      <c r="CM13"/>
      <c r="CN13"/>
      <c r="CO13"/>
      <c r="CP13"/>
    </row>
    <row r="14" spans="2:94" s="30" customFormat="1">
      <c r="B14" s="62"/>
      <c r="C14" s="134">
        <f>C13+1</f>
        <v>3</v>
      </c>
      <c r="D14" s="13" t="s">
        <v>651</v>
      </c>
      <c r="E14" s="378">
        <v>0.2</v>
      </c>
      <c r="F14" s="48" t="s">
        <v>18</v>
      </c>
      <c r="G14" s="48">
        <v>1</v>
      </c>
      <c r="I14" s="288"/>
      <c r="J14" s="288"/>
      <c r="K14" s="288"/>
      <c r="L14" s="288"/>
      <c r="M14" s="288"/>
      <c r="N14" s="288"/>
      <c r="O14" s="288"/>
      <c r="P14" s="50"/>
    </row>
    <row r="15" spans="2:94" s="30" customFormat="1">
      <c r="B15" s="62"/>
      <c r="C15" s="134">
        <f t="shared" ref="C15:C18" si="0">C14+1</f>
        <v>4</v>
      </c>
      <c r="D15" s="13" t="s">
        <v>651</v>
      </c>
      <c r="E15" s="378">
        <v>0.1</v>
      </c>
      <c r="F15" s="48" t="s">
        <v>18</v>
      </c>
      <c r="G15" s="48">
        <v>1</v>
      </c>
      <c r="I15" s="288"/>
      <c r="J15" s="288"/>
      <c r="K15" s="288"/>
      <c r="L15" s="288"/>
      <c r="M15" s="288"/>
      <c r="N15" s="288"/>
      <c r="O15" s="288"/>
      <c r="P15" s="50"/>
    </row>
    <row r="16" spans="2:94" s="30" customFormat="1">
      <c r="B16" s="62"/>
      <c r="C16" s="134">
        <f t="shared" si="0"/>
        <v>5</v>
      </c>
      <c r="D16" s="13" t="s">
        <v>651</v>
      </c>
      <c r="E16" s="378">
        <v>0.1</v>
      </c>
      <c r="F16" s="48" t="s">
        <v>18</v>
      </c>
      <c r="G16" s="48">
        <v>1</v>
      </c>
      <c r="I16" s="288"/>
      <c r="J16" s="288"/>
      <c r="K16" s="288"/>
      <c r="L16" s="288"/>
      <c r="M16" s="288"/>
      <c r="N16" s="288"/>
      <c r="O16" s="288"/>
      <c r="P16" s="50"/>
    </row>
    <row r="17" spans="2:94" s="30" customFormat="1" ht="14.4" customHeight="1">
      <c r="B17" s="62"/>
      <c r="C17" s="251">
        <f t="shared" si="0"/>
        <v>6</v>
      </c>
      <c r="D17" s="233" t="s">
        <v>98</v>
      </c>
      <c r="E17" s="285">
        <f>SUM(E12:E16)</f>
        <v>1</v>
      </c>
      <c r="F17" s="48" t="s">
        <v>18</v>
      </c>
      <c r="G17" s="48">
        <v>1</v>
      </c>
      <c r="I17" s="284"/>
      <c r="J17" s="284"/>
      <c r="K17" s="284"/>
      <c r="L17" s="284"/>
      <c r="M17" s="284"/>
      <c r="N17" s="284"/>
      <c r="O17" s="284"/>
      <c r="P17" s="50"/>
    </row>
    <row r="18" spans="2:94" s="30" customFormat="1" ht="15.65" customHeight="1">
      <c r="B18" s="62"/>
      <c r="C18" s="251">
        <f t="shared" si="0"/>
        <v>7</v>
      </c>
      <c r="D18" s="233" t="s">
        <v>650</v>
      </c>
      <c r="E18" s="283"/>
      <c r="F18" s="48" t="s">
        <v>18</v>
      </c>
      <c r="G18" s="48">
        <v>1</v>
      </c>
      <c r="I18" s="286">
        <f>($E$12*I12)+($E$13*I13)+($E$14*I14)+($E$15*I15)+($E$16*I16)</f>
        <v>0</v>
      </c>
      <c r="J18" s="286">
        <f t="shared" ref="J18:O18" si="1">($E$12*J12)+($E$13*J13)+($E$14*J14)+($E$15*J15)+($E$16*J16)</f>
        <v>0</v>
      </c>
      <c r="K18" s="286">
        <f t="shared" si="1"/>
        <v>0</v>
      </c>
      <c r="L18" s="286">
        <f t="shared" si="1"/>
        <v>0</v>
      </c>
      <c r="M18" s="286">
        <f t="shared" si="1"/>
        <v>0</v>
      </c>
      <c r="N18" s="286">
        <f t="shared" si="1"/>
        <v>0</v>
      </c>
      <c r="O18" s="286">
        <f t="shared" si="1"/>
        <v>0</v>
      </c>
      <c r="P18" s="50"/>
    </row>
    <row r="19" spans="2:94" s="30" customFormat="1">
      <c r="B19" s="62"/>
      <c r="C19" s="282"/>
      <c r="D19" s="86"/>
      <c r="E19" s="86"/>
      <c r="F19" s="87"/>
      <c r="G19" s="87"/>
      <c r="I19" s="17"/>
      <c r="J19" s="17"/>
      <c r="K19" s="17"/>
      <c r="L19" s="17"/>
      <c r="M19" s="67"/>
      <c r="N19" s="17"/>
      <c r="O19" s="17"/>
      <c r="P19" s="50"/>
    </row>
    <row r="20" spans="2:94" s="30" customFormat="1">
      <c r="B20" s="155"/>
      <c r="C20" s="46" t="s">
        <v>1</v>
      </c>
      <c r="D20" s="79" t="s">
        <v>653</v>
      </c>
      <c r="E20" s="287"/>
      <c r="F20" s="274"/>
      <c r="G20" s="274"/>
      <c r="H20" s="54"/>
      <c r="I20" s="17"/>
      <c r="J20" s="17"/>
      <c r="K20" s="17"/>
      <c r="L20" s="17"/>
      <c r="M20" s="67"/>
      <c r="N20" s="17"/>
      <c r="O20" s="17"/>
      <c r="P20" s="156"/>
      <c r="Q20" s="54"/>
      <c r="R20" s="54"/>
      <c r="CF20"/>
      <c r="CG20"/>
      <c r="CH20"/>
      <c r="CI20"/>
      <c r="CJ20"/>
      <c r="CK20"/>
      <c r="CL20"/>
      <c r="CM20"/>
      <c r="CN20"/>
      <c r="CO20"/>
      <c r="CP20"/>
    </row>
    <row r="21" spans="2:94" s="30" customFormat="1">
      <c r="B21" s="155"/>
      <c r="C21" s="134">
        <f>C18+1</f>
        <v>8</v>
      </c>
      <c r="D21" s="13" t="s">
        <v>160</v>
      </c>
      <c r="E21" s="13"/>
      <c r="F21" s="48" t="s">
        <v>18</v>
      </c>
      <c r="G21" s="48">
        <v>1</v>
      </c>
      <c r="H21" s="54"/>
      <c r="I21" s="289"/>
      <c r="J21" s="289"/>
      <c r="K21" s="289"/>
      <c r="L21" s="289"/>
      <c r="M21" s="289"/>
      <c r="N21" s="289"/>
      <c r="O21" s="289"/>
      <c r="P21" s="156"/>
      <c r="Q21" s="54"/>
      <c r="R21" s="54"/>
      <c r="CF21"/>
      <c r="CG21"/>
      <c r="CH21"/>
      <c r="CI21"/>
      <c r="CJ21"/>
      <c r="CK21"/>
      <c r="CL21"/>
      <c r="CM21"/>
      <c r="CN21"/>
      <c r="CO21"/>
      <c r="CP21"/>
    </row>
    <row r="22" spans="2:94" s="30" customFormat="1">
      <c r="B22" s="155"/>
      <c r="C22" s="134">
        <f>C21+1</f>
        <v>9</v>
      </c>
      <c r="D22" s="13" t="s">
        <v>655</v>
      </c>
      <c r="E22" s="13"/>
      <c r="F22" s="48" t="s">
        <v>18</v>
      </c>
      <c r="G22" s="48">
        <v>1</v>
      </c>
      <c r="H22" s="54"/>
      <c r="I22" s="289"/>
      <c r="J22" s="289"/>
      <c r="K22" s="289"/>
      <c r="L22" s="289"/>
      <c r="M22" s="289"/>
      <c r="N22" s="289"/>
      <c r="O22" s="289"/>
      <c r="P22" s="156"/>
      <c r="Q22" s="54"/>
      <c r="R22" s="54"/>
      <c r="CF22"/>
      <c r="CG22"/>
      <c r="CH22"/>
      <c r="CI22"/>
      <c r="CJ22"/>
      <c r="CK22"/>
      <c r="CL22"/>
      <c r="CM22"/>
      <c r="CN22"/>
      <c r="CO22"/>
      <c r="CP22"/>
    </row>
    <row r="23" spans="2:94" s="30" customFormat="1">
      <c r="B23" s="62"/>
      <c r="C23" s="251">
        <f>C22+1</f>
        <v>10</v>
      </c>
      <c r="D23" s="233" t="s">
        <v>656</v>
      </c>
      <c r="E23" s="283"/>
      <c r="F23" s="48" t="s">
        <v>18</v>
      </c>
      <c r="G23" s="48">
        <v>1</v>
      </c>
      <c r="I23" s="286">
        <f>((1+I18)/((1+I21)*(1+I22)))-1</f>
        <v>0</v>
      </c>
      <c r="J23" s="286">
        <f t="shared" ref="J23:O23" si="2">((1+J18)/((1+J21)*(1+J22)))-1</f>
        <v>0</v>
      </c>
      <c r="K23" s="286">
        <f t="shared" si="2"/>
        <v>0</v>
      </c>
      <c r="L23" s="286">
        <f t="shared" si="2"/>
        <v>0</v>
      </c>
      <c r="M23" s="286">
        <f t="shared" si="2"/>
        <v>0</v>
      </c>
      <c r="N23" s="286">
        <f t="shared" si="2"/>
        <v>0</v>
      </c>
      <c r="O23" s="286">
        <f t="shared" si="2"/>
        <v>0</v>
      </c>
      <c r="P23" s="50"/>
    </row>
    <row r="24" spans="2:94" s="30" customFormat="1">
      <c r="B24" s="62"/>
      <c r="C24" s="251">
        <f t="shared" ref="C24:C25" si="3">C23+1</f>
        <v>11</v>
      </c>
      <c r="D24" s="233" t="s">
        <v>657</v>
      </c>
      <c r="E24" s="13"/>
      <c r="F24" s="48" t="s">
        <v>18</v>
      </c>
      <c r="G24" s="48">
        <v>1</v>
      </c>
      <c r="I24" s="286">
        <f>I23</f>
        <v>0</v>
      </c>
      <c r="J24" s="286">
        <f>((1+I24)*(1+J23))-1</f>
        <v>0</v>
      </c>
      <c r="K24" s="286">
        <f>((1+J24)*(1+K23))-1</f>
        <v>0</v>
      </c>
      <c r="L24" s="286">
        <f t="shared" ref="L24:O24" si="4">((1+K24)*(1+L23))-1</f>
        <v>0</v>
      </c>
      <c r="M24" s="286">
        <f t="shared" si="4"/>
        <v>0</v>
      </c>
      <c r="N24" s="286">
        <f t="shared" si="4"/>
        <v>0</v>
      </c>
      <c r="O24" s="286">
        <f t="shared" si="4"/>
        <v>0</v>
      </c>
      <c r="P24" s="50"/>
    </row>
    <row r="25" spans="2:94" s="30" customFormat="1">
      <c r="B25" s="62"/>
      <c r="C25" s="251">
        <f t="shared" si="3"/>
        <v>12</v>
      </c>
      <c r="D25" s="233" t="s">
        <v>658</v>
      </c>
      <c r="E25" s="13"/>
      <c r="F25" s="48" t="s">
        <v>647</v>
      </c>
      <c r="G25" s="48">
        <v>3</v>
      </c>
      <c r="I25" s="290">
        <f>1+I24</f>
        <v>1</v>
      </c>
      <c r="J25" s="290">
        <f t="shared" ref="J25:O25" si="5">1+J24</f>
        <v>1</v>
      </c>
      <c r="K25" s="290">
        <f t="shared" si="5"/>
        <v>1</v>
      </c>
      <c r="L25" s="290">
        <f t="shared" si="5"/>
        <v>1</v>
      </c>
      <c r="M25" s="290">
        <f t="shared" si="5"/>
        <v>1</v>
      </c>
      <c r="N25" s="290">
        <f t="shared" si="5"/>
        <v>1</v>
      </c>
      <c r="O25" s="290">
        <f t="shared" si="5"/>
        <v>1</v>
      </c>
      <c r="P25" s="50"/>
    </row>
    <row r="26" spans="2:94" s="30" customFormat="1">
      <c r="B26" s="62"/>
      <c r="D26" s="80"/>
      <c r="E26" s="80"/>
      <c r="F26" s="80"/>
      <c r="P26" s="50"/>
    </row>
    <row r="27" spans="2:94" s="30" customFormat="1">
      <c r="B27" s="62"/>
      <c r="D27" s="80"/>
      <c r="E27" s="80"/>
      <c r="F27" s="80"/>
      <c r="P27" s="50"/>
    </row>
    <row r="28" spans="2:94" s="30" customFormat="1">
      <c r="B28" s="62"/>
      <c r="C28" s="46" t="s">
        <v>8</v>
      </c>
      <c r="D28" s="111" t="s">
        <v>659</v>
      </c>
      <c r="E28" s="111" t="s">
        <v>652</v>
      </c>
      <c r="F28" s="274"/>
      <c r="G28" s="274"/>
      <c r="H28" s="54"/>
      <c r="I28" s="17"/>
      <c r="J28" s="17"/>
      <c r="K28" s="17"/>
      <c r="L28" s="17"/>
      <c r="M28" s="67"/>
      <c r="N28" s="17"/>
      <c r="O28" s="17"/>
      <c r="P28" s="50"/>
    </row>
    <row r="29" spans="2:94" s="30" customFormat="1">
      <c r="B29" s="62"/>
      <c r="C29" s="134">
        <v>1</v>
      </c>
      <c r="D29" s="13" t="s">
        <v>648</v>
      </c>
      <c r="E29" s="378">
        <v>0.4</v>
      </c>
      <c r="F29" s="48" t="s">
        <v>18</v>
      </c>
      <c r="G29" s="48">
        <v>1</v>
      </c>
      <c r="H29" s="54"/>
      <c r="I29" s="288"/>
      <c r="J29" s="288"/>
      <c r="K29" s="288"/>
      <c r="L29" s="288"/>
      <c r="M29" s="288"/>
      <c r="N29" s="288"/>
      <c r="O29" s="288"/>
      <c r="P29" s="50"/>
    </row>
    <row r="30" spans="2:94" s="30" customFormat="1">
      <c r="B30" s="62"/>
      <c r="C30" s="134">
        <f>C29+1</f>
        <v>2</v>
      </c>
      <c r="D30" s="13" t="s">
        <v>649</v>
      </c>
      <c r="E30" s="378">
        <v>0.2</v>
      </c>
      <c r="F30" s="48" t="s">
        <v>18</v>
      </c>
      <c r="G30" s="48">
        <v>1</v>
      </c>
      <c r="H30" s="54"/>
      <c r="I30" s="288"/>
      <c r="J30" s="288"/>
      <c r="K30" s="288"/>
      <c r="L30" s="288"/>
      <c r="M30" s="288"/>
      <c r="N30" s="288"/>
      <c r="O30" s="288"/>
      <c r="P30" s="50"/>
    </row>
    <row r="31" spans="2:94" s="30" customFormat="1">
      <c r="B31" s="62"/>
      <c r="C31" s="134">
        <f>C30+1</f>
        <v>3</v>
      </c>
      <c r="D31" s="13" t="s">
        <v>651</v>
      </c>
      <c r="E31" s="378">
        <v>0.2</v>
      </c>
      <c r="F31" s="48" t="s">
        <v>18</v>
      </c>
      <c r="G31" s="48">
        <v>1</v>
      </c>
      <c r="I31" s="288"/>
      <c r="J31" s="288"/>
      <c r="K31" s="288"/>
      <c r="L31" s="288"/>
      <c r="M31" s="288"/>
      <c r="N31" s="288"/>
      <c r="O31" s="288"/>
      <c r="P31" s="50"/>
    </row>
    <row r="32" spans="2:94" s="30" customFormat="1">
      <c r="B32" s="62"/>
      <c r="C32" s="134">
        <f t="shared" ref="C32:C35" si="6">C31+1</f>
        <v>4</v>
      </c>
      <c r="D32" s="13" t="s">
        <v>651</v>
      </c>
      <c r="E32" s="378">
        <v>0.1</v>
      </c>
      <c r="F32" s="48" t="s">
        <v>18</v>
      </c>
      <c r="G32" s="48">
        <v>1</v>
      </c>
      <c r="I32" s="288"/>
      <c r="J32" s="288"/>
      <c r="K32" s="288"/>
      <c r="L32" s="288"/>
      <c r="M32" s="288"/>
      <c r="N32" s="288"/>
      <c r="O32" s="288"/>
      <c r="P32" s="50"/>
    </row>
    <row r="33" spans="2:16" s="30" customFormat="1">
      <c r="B33" s="62"/>
      <c r="C33" s="134">
        <f t="shared" si="6"/>
        <v>5</v>
      </c>
      <c r="D33" s="13" t="s">
        <v>651</v>
      </c>
      <c r="E33" s="378">
        <v>0.1</v>
      </c>
      <c r="F33" s="48" t="s">
        <v>18</v>
      </c>
      <c r="G33" s="48">
        <v>1</v>
      </c>
      <c r="I33" s="288"/>
      <c r="J33" s="288"/>
      <c r="K33" s="288"/>
      <c r="L33" s="288"/>
      <c r="M33" s="288"/>
      <c r="N33" s="288"/>
      <c r="O33" s="288"/>
      <c r="P33" s="50"/>
    </row>
    <row r="34" spans="2:16" s="30" customFormat="1">
      <c r="B34" s="62"/>
      <c r="C34" s="251">
        <f t="shared" si="6"/>
        <v>6</v>
      </c>
      <c r="D34" s="233" t="s">
        <v>98</v>
      </c>
      <c r="E34" s="285">
        <f>SUM(E29:E33)</f>
        <v>1</v>
      </c>
      <c r="F34" s="48" t="s">
        <v>18</v>
      </c>
      <c r="G34" s="48">
        <v>1</v>
      </c>
      <c r="I34" s="284"/>
      <c r="J34" s="284"/>
      <c r="K34" s="284"/>
      <c r="L34" s="284"/>
      <c r="M34" s="284"/>
      <c r="N34" s="284"/>
      <c r="O34" s="284"/>
      <c r="P34" s="50"/>
    </row>
    <row r="35" spans="2:16" s="30" customFormat="1">
      <c r="B35" s="62"/>
      <c r="C35" s="251">
        <f t="shared" si="6"/>
        <v>7</v>
      </c>
      <c r="D35" s="233" t="s">
        <v>650</v>
      </c>
      <c r="E35" s="283"/>
      <c r="F35" s="48" t="s">
        <v>18</v>
      </c>
      <c r="G35" s="48">
        <v>1</v>
      </c>
      <c r="I35" s="286">
        <f>($E$12*I29)+($E$13*I30)+($E$14*I31)+($E$15*I32)+($E$16*I33)</f>
        <v>0</v>
      </c>
      <c r="J35" s="286">
        <f t="shared" ref="J35:O35" si="7">($E$12*J29)+($E$13*J30)+($E$14*J31)+($E$15*J32)+($E$16*J33)</f>
        <v>0</v>
      </c>
      <c r="K35" s="286">
        <f t="shared" si="7"/>
        <v>0</v>
      </c>
      <c r="L35" s="286">
        <f t="shared" si="7"/>
        <v>0</v>
      </c>
      <c r="M35" s="286">
        <f t="shared" si="7"/>
        <v>0</v>
      </c>
      <c r="N35" s="286">
        <f t="shared" si="7"/>
        <v>0</v>
      </c>
      <c r="O35" s="286">
        <f t="shared" si="7"/>
        <v>0</v>
      </c>
      <c r="P35" s="50"/>
    </row>
    <row r="36" spans="2:16" s="30" customFormat="1">
      <c r="B36" s="62"/>
      <c r="C36" s="282"/>
      <c r="D36" s="86"/>
      <c r="E36" s="86"/>
      <c r="F36" s="87"/>
      <c r="G36" s="87"/>
      <c r="I36" s="17"/>
      <c r="J36" s="17"/>
      <c r="K36" s="17"/>
      <c r="L36" s="17"/>
      <c r="M36" s="67"/>
      <c r="N36" s="17"/>
      <c r="O36" s="17"/>
      <c r="P36" s="50"/>
    </row>
    <row r="37" spans="2:16" s="30" customFormat="1">
      <c r="B37" s="62"/>
      <c r="C37" s="46" t="s">
        <v>9</v>
      </c>
      <c r="D37" s="79" t="s">
        <v>653</v>
      </c>
      <c r="E37" s="287"/>
      <c r="F37" s="274"/>
      <c r="G37" s="274"/>
      <c r="H37" s="54"/>
      <c r="I37" s="17"/>
      <c r="J37" s="17"/>
      <c r="K37" s="17"/>
      <c r="L37" s="17"/>
      <c r="M37" s="67"/>
      <c r="N37" s="17"/>
      <c r="O37" s="17"/>
      <c r="P37" s="50"/>
    </row>
    <row r="38" spans="2:16" s="30" customFormat="1">
      <c r="B38" s="62"/>
      <c r="C38" s="134">
        <f>C35+1</f>
        <v>8</v>
      </c>
      <c r="D38" s="13" t="s">
        <v>160</v>
      </c>
      <c r="E38" s="13"/>
      <c r="F38" s="48" t="s">
        <v>18</v>
      </c>
      <c r="G38" s="48">
        <v>1</v>
      </c>
      <c r="H38" s="54"/>
      <c r="I38" s="289"/>
      <c r="J38" s="289"/>
      <c r="K38" s="289"/>
      <c r="L38" s="289"/>
      <c r="M38" s="289"/>
      <c r="N38" s="289"/>
      <c r="O38" s="289"/>
      <c r="P38" s="50"/>
    </row>
    <row r="39" spans="2:16" s="30" customFormat="1">
      <c r="B39" s="62"/>
      <c r="C39" s="134">
        <f>C38+1</f>
        <v>9</v>
      </c>
      <c r="D39" s="13" t="s">
        <v>655</v>
      </c>
      <c r="E39" s="13"/>
      <c r="F39" s="48" t="s">
        <v>18</v>
      </c>
      <c r="G39" s="48">
        <v>1</v>
      </c>
      <c r="H39" s="54"/>
      <c r="I39" s="289"/>
      <c r="J39" s="289"/>
      <c r="K39" s="289"/>
      <c r="L39" s="289"/>
      <c r="M39" s="289"/>
      <c r="N39" s="289"/>
      <c r="O39" s="289"/>
      <c r="P39" s="50"/>
    </row>
    <row r="40" spans="2:16" s="30" customFormat="1">
      <c r="B40" s="62"/>
      <c r="C40" s="251">
        <f>C39+1</f>
        <v>10</v>
      </c>
      <c r="D40" s="233" t="s">
        <v>656</v>
      </c>
      <c r="E40" s="283"/>
      <c r="F40" s="48" t="s">
        <v>18</v>
      </c>
      <c r="G40" s="48">
        <v>1</v>
      </c>
      <c r="I40" s="286">
        <f>((1+I35)/((1+I38)*(1+I39)))-1</f>
        <v>0</v>
      </c>
      <c r="J40" s="286">
        <f t="shared" ref="J40" si="8">((1+J35)/((1+J38)*(1+J39)))-1</f>
        <v>0</v>
      </c>
      <c r="K40" s="286">
        <f t="shared" ref="K40" si="9">((1+K35)/((1+K38)*(1+K39)))-1</f>
        <v>0</v>
      </c>
      <c r="L40" s="286">
        <f t="shared" ref="L40" si="10">((1+L35)/((1+L38)*(1+L39)))-1</f>
        <v>0</v>
      </c>
      <c r="M40" s="286">
        <f t="shared" ref="M40" si="11">((1+M35)/((1+M38)*(1+M39)))-1</f>
        <v>0</v>
      </c>
      <c r="N40" s="286">
        <f t="shared" ref="N40" si="12">((1+N35)/((1+N38)*(1+N39)))-1</f>
        <v>0</v>
      </c>
      <c r="O40" s="286">
        <f t="shared" ref="O40" si="13">((1+O35)/((1+O38)*(1+O39)))-1</f>
        <v>0</v>
      </c>
      <c r="P40" s="50"/>
    </row>
    <row r="41" spans="2:16" s="30" customFormat="1">
      <c r="B41" s="62"/>
      <c r="C41" s="251">
        <f t="shared" ref="C41:C42" si="14">C40+1</f>
        <v>11</v>
      </c>
      <c r="D41" s="233" t="s">
        <v>657</v>
      </c>
      <c r="E41" s="13"/>
      <c r="F41" s="48" t="s">
        <v>18</v>
      </c>
      <c r="G41" s="48">
        <v>1</v>
      </c>
      <c r="I41" s="286">
        <f>I40</f>
        <v>0</v>
      </c>
      <c r="J41" s="286">
        <f>((1+I41)*(1+J40))-1</f>
        <v>0</v>
      </c>
      <c r="K41" s="286">
        <f>((1+J41)*(1+K40))-1</f>
        <v>0</v>
      </c>
      <c r="L41" s="286">
        <f t="shared" ref="L41" si="15">((1+K41)*(1+L40))-1</f>
        <v>0</v>
      </c>
      <c r="M41" s="286">
        <f t="shared" ref="M41" si="16">((1+L41)*(1+M40))-1</f>
        <v>0</v>
      </c>
      <c r="N41" s="286">
        <f t="shared" ref="N41" si="17">((1+M41)*(1+N40))-1</f>
        <v>0</v>
      </c>
      <c r="O41" s="286">
        <f t="shared" ref="O41" si="18">((1+N41)*(1+O40))-1</f>
        <v>0</v>
      </c>
      <c r="P41" s="50"/>
    </row>
    <row r="42" spans="2:16" s="30" customFormat="1">
      <c r="B42" s="62"/>
      <c r="C42" s="251">
        <f t="shared" si="14"/>
        <v>12</v>
      </c>
      <c r="D42" s="233" t="s">
        <v>660</v>
      </c>
      <c r="E42" s="13"/>
      <c r="F42" s="48" t="s">
        <v>647</v>
      </c>
      <c r="G42" s="48">
        <v>3</v>
      </c>
      <c r="I42" s="290">
        <f>1+I41</f>
        <v>1</v>
      </c>
      <c r="J42" s="290">
        <f t="shared" ref="J42" si="19">1+J41</f>
        <v>1</v>
      </c>
      <c r="K42" s="290">
        <f t="shared" ref="K42" si="20">1+K41</f>
        <v>1</v>
      </c>
      <c r="L42" s="290">
        <f t="shared" ref="L42" si="21">1+L41</f>
        <v>1</v>
      </c>
      <c r="M42" s="290">
        <f t="shared" ref="M42" si="22">1+M41</f>
        <v>1</v>
      </c>
      <c r="N42" s="290">
        <f t="shared" ref="N42" si="23">1+N41</f>
        <v>1</v>
      </c>
      <c r="O42" s="290">
        <f t="shared" ref="O42" si="24">1+O41</f>
        <v>1</v>
      </c>
      <c r="P42" s="50"/>
    </row>
    <row r="43" spans="2:16" s="30" customFormat="1">
      <c r="B43" s="62"/>
      <c r="P43" s="50"/>
    </row>
    <row r="44" spans="2:16" s="30" customFormat="1" ht="16" thickBo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</row>
    <row r="45" spans="2:16" s="30" customFormat="1"/>
    <row r="46" spans="2:16" s="30" customFormat="1"/>
    <row r="47" spans="2:16" s="30" customFormat="1">
      <c r="D47" s="80"/>
      <c r="E47" s="80"/>
      <c r="F47" s="80"/>
    </row>
    <row r="48" spans="2:16" s="30" customFormat="1">
      <c r="D48" s="80"/>
      <c r="E48" s="80"/>
      <c r="F48" s="80"/>
    </row>
    <row r="49" spans="4:6" s="30" customFormat="1">
      <c r="D49" s="80"/>
      <c r="E49" s="80"/>
      <c r="F49" s="80"/>
    </row>
    <row r="50" spans="4:6" s="30" customFormat="1">
      <c r="D50" s="80"/>
      <c r="E50" s="80"/>
      <c r="F50" s="80"/>
    </row>
    <row r="51" spans="4:6" s="30" customFormat="1">
      <c r="D51" s="80"/>
      <c r="E51" s="80"/>
      <c r="F51" s="80"/>
    </row>
    <row r="52" spans="4:6" s="30" customFormat="1">
      <c r="D52" s="80"/>
      <c r="E52" s="80"/>
      <c r="F52" s="80"/>
    </row>
    <row r="53" spans="4:6" s="30" customFormat="1">
      <c r="D53" s="80"/>
      <c r="E53" s="80"/>
      <c r="F53" s="80"/>
    </row>
    <row r="54" spans="4:6" s="30" customFormat="1">
      <c r="D54" s="80"/>
      <c r="E54" s="80"/>
      <c r="F54" s="80"/>
    </row>
    <row r="55" spans="4:6" s="30" customFormat="1">
      <c r="D55" s="80"/>
      <c r="E55" s="80"/>
      <c r="F55" s="80"/>
    </row>
    <row r="56" spans="4:6" s="30" customFormat="1">
      <c r="D56" s="80"/>
      <c r="E56" s="80"/>
      <c r="F56" s="80"/>
    </row>
    <row r="57" spans="4:6" s="30" customFormat="1">
      <c r="D57" s="80"/>
      <c r="E57" s="80"/>
      <c r="F57" s="80"/>
    </row>
    <row r="58" spans="4:6" s="30" customFormat="1">
      <c r="D58" s="80"/>
      <c r="E58" s="80"/>
      <c r="F58" s="80"/>
    </row>
    <row r="59" spans="4:6" s="30" customFormat="1">
      <c r="D59" s="80"/>
      <c r="E59" s="80"/>
      <c r="F59" s="80"/>
    </row>
    <row r="60" spans="4:6" s="30" customFormat="1">
      <c r="D60" s="80"/>
      <c r="E60" s="80"/>
      <c r="F60" s="80"/>
    </row>
    <row r="61" spans="4:6" s="30" customFormat="1">
      <c r="D61" s="80"/>
      <c r="E61" s="80"/>
      <c r="F61" s="80"/>
    </row>
    <row r="62" spans="4:6" s="30" customFormat="1">
      <c r="D62" s="80"/>
      <c r="E62" s="80"/>
      <c r="F62" s="80"/>
    </row>
    <row r="63" spans="4:6" s="30" customFormat="1">
      <c r="D63" s="80"/>
      <c r="E63" s="80"/>
      <c r="F63" s="80"/>
    </row>
    <row r="64" spans="4:6" s="30" customFormat="1">
      <c r="D64" s="80"/>
      <c r="E64" s="80"/>
      <c r="F64" s="80"/>
    </row>
    <row r="65" spans="4:6" s="30" customFormat="1">
      <c r="D65" s="80"/>
      <c r="E65" s="80"/>
      <c r="F65" s="80"/>
    </row>
    <row r="66" spans="4:6" s="30" customFormat="1">
      <c r="D66" s="80"/>
      <c r="E66" s="80"/>
      <c r="F66" s="80"/>
    </row>
    <row r="67" spans="4:6" s="30" customFormat="1">
      <c r="D67" s="80"/>
      <c r="E67" s="80"/>
      <c r="F67" s="80"/>
    </row>
    <row r="68" spans="4:6" s="30" customFormat="1">
      <c r="D68" s="80"/>
      <c r="E68" s="80"/>
      <c r="F68" s="80"/>
    </row>
    <row r="69" spans="4:6" s="30" customFormat="1">
      <c r="D69" s="80"/>
      <c r="E69" s="80"/>
      <c r="F69" s="80"/>
    </row>
    <row r="70" spans="4:6" s="30" customFormat="1">
      <c r="D70" s="80"/>
      <c r="E70" s="80"/>
      <c r="F70" s="80"/>
    </row>
    <row r="71" spans="4:6" s="30" customFormat="1">
      <c r="D71" s="80"/>
      <c r="E71" s="80"/>
      <c r="F71" s="80"/>
    </row>
    <row r="72" spans="4:6" s="30" customFormat="1">
      <c r="D72" s="80"/>
      <c r="E72" s="80"/>
      <c r="F72" s="80"/>
    </row>
    <row r="73" spans="4:6" s="30" customFormat="1">
      <c r="D73" s="80"/>
      <c r="E73" s="80"/>
      <c r="F73" s="80"/>
    </row>
    <row r="74" spans="4:6" s="30" customFormat="1">
      <c r="D74" s="80"/>
      <c r="E74" s="80"/>
      <c r="F74" s="80"/>
    </row>
    <row r="75" spans="4:6" s="30" customFormat="1">
      <c r="D75" s="80"/>
      <c r="E75" s="80"/>
      <c r="F75" s="80"/>
    </row>
    <row r="76" spans="4:6" s="30" customFormat="1">
      <c r="D76" s="80"/>
      <c r="E76" s="80"/>
      <c r="F76" s="80"/>
    </row>
    <row r="77" spans="4:6" s="30" customFormat="1">
      <c r="D77" s="80"/>
      <c r="E77" s="80"/>
      <c r="F77" s="80"/>
    </row>
    <row r="78" spans="4:6" s="30" customFormat="1">
      <c r="D78" s="80"/>
      <c r="E78" s="80"/>
      <c r="F78" s="80"/>
    </row>
    <row r="79" spans="4:6" s="30" customFormat="1">
      <c r="D79" s="80"/>
      <c r="E79" s="80"/>
      <c r="F79" s="80"/>
    </row>
    <row r="80" spans="4:6" s="30" customFormat="1">
      <c r="D80" s="80"/>
      <c r="E80" s="80"/>
      <c r="F80" s="80"/>
    </row>
    <row r="81" spans="4:6" s="30" customFormat="1">
      <c r="D81" s="80"/>
      <c r="E81" s="80"/>
      <c r="F81" s="80"/>
    </row>
    <row r="82" spans="4:6" s="30" customFormat="1">
      <c r="D82" s="80"/>
      <c r="E82" s="80"/>
      <c r="F82" s="80"/>
    </row>
    <row r="83" spans="4:6" s="30" customFormat="1">
      <c r="D83" s="80"/>
      <c r="E83" s="80"/>
      <c r="F83" s="80"/>
    </row>
    <row r="84" spans="4:6" s="30" customFormat="1">
      <c r="D84" s="80"/>
      <c r="E84" s="80"/>
      <c r="F84" s="80"/>
    </row>
    <row r="85" spans="4:6" s="30" customFormat="1">
      <c r="D85" s="80"/>
      <c r="E85" s="80"/>
      <c r="F85" s="80"/>
    </row>
    <row r="86" spans="4:6" s="30" customFormat="1">
      <c r="D86" s="80"/>
      <c r="E86" s="80"/>
      <c r="F86" s="80"/>
    </row>
    <row r="87" spans="4:6" s="30" customFormat="1">
      <c r="D87" s="80"/>
      <c r="E87" s="80"/>
      <c r="F87" s="80"/>
    </row>
    <row r="88" spans="4:6" s="30" customFormat="1">
      <c r="D88" s="80"/>
      <c r="E88" s="80"/>
      <c r="F88" s="80"/>
    </row>
    <row r="89" spans="4:6" s="30" customFormat="1">
      <c r="D89" s="80"/>
      <c r="E89" s="80"/>
      <c r="F89" s="80"/>
    </row>
    <row r="90" spans="4:6" s="30" customFormat="1">
      <c r="D90" s="80"/>
      <c r="E90" s="80"/>
      <c r="F90" s="80"/>
    </row>
    <row r="91" spans="4:6" s="30" customFormat="1">
      <c r="D91" s="80"/>
      <c r="E91" s="80"/>
      <c r="F91" s="80"/>
    </row>
    <row r="92" spans="4:6" s="30" customFormat="1">
      <c r="D92" s="80"/>
      <c r="E92" s="80"/>
      <c r="F92" s="80"/>
    </row>
    <row r="93" spans="4:6" s="30" customFormat="1">
      <c r="D93" s="80"/>
      <c r="E93" s="80"/>
      <c r="F93" s="80"/>
    </row>
    <row r="94" spans="4:6" s="30" customFormat="1">
      <c r="D94" s="80"/>
      <c r="E94" s="80"/>
      <c r="F94" s="80"/>
    </row>
    <row r="95" spans="4:6" s="30" customFormat="1">
      <c r="D95" s="80"/>
      <c r="E95" s="80"/>
      <c r="F95" s="80"/>
    </row>
    <row r="96" spans="4:6" s="30" customFormat="1">
      <c r="D96" s="80"/>
      <c r="E96" s="80"/>
      <c r="F96" s="80"/>
    </row>
    <row r="97" spans="4:6" s="30" customFormat="1">
      <c r="D97" s="80"/>
      <c r="E97" s="80"/>
      <c r="F97" s="80"/>
    </row>
    <row r="98" spans="4:6" s="30" customFormat="1">
      <c r="D98" s="80"/>
      <c r="E98" s="80"/>
      <c r="F98" s="80"/>
    </row>
    <row r="99" spans="4:6" s="30" customFormat="1">
      <c r="D99" s="80"/>
      <c r="E99" s="80"/>
      <c r="F99" s="80"/>
    </row>
    <row r="100" spans="4:6" s="30" customFormat="1">
      <c r="D100" s="80"/>
      <c r="E100" s="80"/>
      <c r="F100" s="80"/>
    </row>
    <row r="101" spans="4:6" s="30" customFormat="1">
      <c r="D101" s="80"/>
      <c r="E101" s="80"/>
      <c r="F101" s="80"/>
    </row>
    <row r="102" spans="4:6" s="30" customFormat="1">
      <c r="D102" s="80"/>
      <c r="E102" s="80"/>
      <c r="F102" s="80"/>
    </row>
    <row r="103" spans="4:6" s="30" customFormat="1">
      <c r="D103" s="80"/>
      <c r="E103" s="80"/>
      <c r="F103" s="80"/>
    </row>
    <row r="104" spans="4:6" s="30" customFormat="1">
      <c r="D104" s="80"/>
      <c r="E104" s="80"/>
      <c r="F104" s="80"/>
    </row>
    <row r="105" spans="4:6" s="30" customFormat="1">
      <c r="D105" s="80"/>
      <c r="E105" s="80"/>
      <c r="F105" s="80"/>
    </row>
    <row r="106" spans="4:6" s="30" customFormat="1">
      <c r="D106" s="80"/>
      <c r="E106" s="80"/>
      <c r="F106" s="80"/>
    </row>
    <row r="107" spans="4:6" s="30" customFormat="1">
      <c r="D107" s="80"/>
      <c r="E107" s="80"/>
      <c r="F107" s="80"/>
    </row>
    <row r="108" spans="4:6" s="30" customFormat="1">
      <c r="D108" s="80"/>
      <c r="E108" s="80"/>
      <c r="F108" s="80"/>
    </row>
    <row r="109" spans="4:6" s="30" customFormat="1">
      <c r="D109" s="80"/>
      <c r="E109" s="80"/>
      <c r="F109" s="80"/>
    </row>
    <row r="110" spans="4:6" s="30" customFormat="1">
      <c r="D110" s="80"/>
      <c r="E110" s="80"/>
      <c r="F110" s="80"/>
    </row>
    <row r="111" spans="4:6" s="30" customFormat="1">
      <c r="D111" s="80"/>
      <c r="E111" s="80"/>
      <c r="F111" s="80"/>
    </row>
    <row r="112" spans="4:6" s="30" customFormat="1">
      <c r="D112" s="80"/>
      <c r="E112" s="80"/>
      <c r="F112" s="80"/>
    </row>
    <row r="113" spans="4:6" s="30" customFormat="1">
      <c r="D113" s="80"/>
      <c r="E113" s="80"/>
      <c r="F113" s="80"/>
    </row>
    <row r="114" spans="4:6" s="30" customFormat="1">
      <c r="D114" s="80"/>
      <c r="E114" s="80"/>
      <c r="F114" s="80"/>
    </row>
    <row r="115" spans="4:6" s="30" customFormat="1">
      <c r="D115" s="80"/>
      <c r="E115" s="80"/>
      <c r="F115" s="80"/>
    </row>
    <row r="116" spans="4:6" s="30" customFormat="1">
      <c r="D116" s="80"/>
      <c r="E116" s="80"/>
      <c r="F116" s="80"/>
    </row>
    <row r="117" spans="4:6" s="30" customFormat="1">
      <c r="D117" s="80"/>
      <c r="E117" s="80"/>
      <c r="F117" s="80"/>
    </row>
    <row r="118" spans="4:6" s="30" customFormat="1">
      <c r="D118" s="80"/>
      <c r="E118" s="80"/>
      <c r="F118" s="80"/>
    </row>
    <row r="119" spans="4:6" s="30" customFormat="1">
      <c r="D119" s="80"/>
      <c r="E119" s="80"/>
      <c r="F119" s="80"/>
    </row>
    <row r="120" spans="4:6" s="30" customFormat="1">
      <c r="D120" s="80"/>
      <c r="E120" s="80"/>
      <c r="F120" s="80"/>
    </row>
    <row r="121" spans="4:6" s="30" customFormat="1">
      <c r="D121" s="80"/>
      <c r="E121" s="80"/>
      <c r="F121" s="80"/>
    </row>
    <row r="122" spans="4:6" s="30" customFormat="1">
      <c r="D122" s="80"/>
      <c r="E122" s="80"/>
      <c r="F122" s="80"/>
    </row>
    <row r="123" spans="4:6" s="30" customFormat="1">
      <c r="D123" s="80"/>
      <c r="E123" s="80"/>
      <c r="F123" s="80"/>
    </row>
    <row r="124" spans="4:6" s="30" customFormat="1">
      <c r="D124" s="80"/>
      <c r="E124" s="80"/>
      <c r="F124" s="80"/>
    </row>
    <row r="125" spans="4:6" s="30" customFormat="1">
      <c r="D125" s="80"/>
      <c r="E125" s="80"/>
      <c r="F125" s="80"/>
    </row>
    <row r="126" spans="4:6" s="30" customFormat="1">
      <c r="D126" s="80"/>
      <c r="E126" s="80"/>
      <c r="F126" s="80"/>
    </row>
    <row r="127" spans="4:6" s="30" customFormat="1">
      <c r="D127" s="80"/>
      <c r="E127" s="80"/>
      <c r="F127" s="80"/>
    </row>
    <row r="128" spans="4:6" s="30" customFormat="1">
      <c r="D128" s="80"/>
      <c r="E128" s="80"/>
      <c r="F128" s="80"/>
    </row>
    <row r="129" spans="4:6" s="30" customFormat="1">
      <c r="D129" s="80"/>
      <c r="E129" s="80"/>
      <c r="F129" s="80"/>
    </row>
    <row r="130" spans="4:6" s="30" customFormat="1">
      <c r="D130" s="80"/>
      <c r="E130" s="80"/>
      <c r="F130" s="80"/>
    </row>
    <row r="131" spans="4:6" s="30" customFormat="1">
      <c r="D131" s="80"/>
      <c r="E131" s="80"/>
      <c r="F131" s="80"/>
    </row>
    <row r="132" spans="4:6" s="30" customFormat="1">
      <c r="D132" s="80"/>
      <c r="E132" s="80"/>
      <c r="F132" s="80"/>
    </row>
    <row r="133" spans="4:6" s="30" customFormat="1">
      <c r="D133" s="80"/>
      <c r="E133" s="80"/>
      <c r="F133" s="80"/>
    </row>
    <row r="134" spans="4:6" s="30" customFormat="1">
      <c r="D134" s="80"/>
      <c r="E134" s="80"/>
      <c r="F134" s="80"/>
    </row>
    <row r="135" spans="4:6" s="30" customFormat="1">
      <c r="D135" s="80"/>
      <c r="E135" s="80"/>
      <c r="F135" s="80"/>
    </row>
    <row r="136" spans="4:6" s="30" customFormat="1">
      <c r="D136" s="80"/>
      <c r="E136" s="80"/>
      <c r="F136" s="80"/>
    </row>
    <row r="137" spans="4:6" s="30" customFormat="1">
      <c r="D137" s="80"/>
      <c r="E137" s="80"/>
      <c r="F137" s="80"/>
    </row>
    <row r="138" spans="4:6" s="30" customFormat="1">
      <c r="D138" s="80"/>
      <c r="E138" s="80"/>
      <c r="F138" s="80"/>
    </row>
    <row r="139" spans="4:6" s="30" customFormat="1">
      <c r="D139" s="80"/>
      <c r="E139" s="80"/>
      <c r="F139" s="80"/>
    </row>
    <row r="140" spans="4:6" s="30" customFormat="1">
      <c r="D140" s="80"/>
      <c r="E140" s="80"/>
      <c r="F140" s="80"/>
    </row>
    <row r="141" spans="4:6" s="30" customFormat="1">
      <c r="D141" s="80"/>
      <c r="E141" s="80"/>
      <c r="F141" s="80"/>
    </row>
    <row r="142" spans="4:6" s="30" customFormat="1">
      <c r="D142" s="80"/>
      <c r="E142" s="80"/>
      <c r="F142" s="80"/>
    </row>
    <row r="143" spans="4:6" s="30" customFormat="1">
      <c r="D143" s="80"/>
      <c r="E143" s="80"/>
      <c r="F143" s="80"/>
    </row>
    <row r="144" spans="4:6" s="30" customFormat="1">
      <c r="D144" s="80"/>
      <c r="E144" s="80"/>
      <c r="F144" s="80"/>
    </row>
    <row r="145" spans="4:6" s="30" customFormat="1">
      <c r="D145" s="80"/>
      <c r="E145" s="80"/>
      <c r="F145" s="80"/>
    </row>
    <row r="146" spans="4:6" s="30" customFormat="1">
      <c r="D146" s="80"/>
      <c r="E146" s="80"/>
      <c r="F146" s="80"/>
    </row>
    <row r="147" spans="4:6" s="30" customFormat="1">
      <c r="D147" s="80"/>
      <c r="E147" s="80"/>
      <c r="F147" s="80"/>
    </row>
    <row r="148" spans="4:6" s="30" customFormat="1">
      <c r="D148" s="80"/>
      <c r="E148" s="80"/>
      <c r="F148" s="80"/>
    </row>
    <row r="149" spans="4:6" s="30" customFormat="1">
      <c r="D149" s="80"/>
      <c r="E149" s="80"/>
      <c r="F149" s="80"/>
    </row>
    <row r="150" spans="4:6" s="30" customFormat="1">
      <c r="D150" s="80"/>
      <c r="E150" s="80"/>
      <c r="F150" s="80"/>
    </row>
    <row r="151" spans="4:6" s="30" customFormat="1">
      <c r="D151" s="80"/>
      <c r="E151" s="80"/>
      <c r="F151" s="80"/>
    </row>
    <row r="152" spans="4:6" s="30" customFormat="1">
      <c r="D152" s="80"/>
      <c r="E152" s="80"/>
      <c r="F152" s="80"/>
    </row>
    <row r="153" spans="4:6" s="30" customFormat="1">
      <c r="D153" s="80"/>
      <c r="E153" s="80"/>
      <c r="F153" s="80"/>
    </row>
    <row r="154" spans="4:6" s="30" customFormat="1">
      <c r="D154" s="80"/>
      <c r="E154" s="80"/>
      <c r="F154" s="80"/>
    </row>
    <row r="155" spans="4:6" s="30" customFormat="1">
      <c r="D155" s="80"/>
      <c r="E155" s="80"/>
      <c r="F155" s="80"/>
    </row>
    <row r="156" spans="4:6" s="30" customFormat="1">
      <c r="D156" s="80"/>
      <c r="E156" s="80"/>
      <c r="F156" s="80"/>
    </row>
    <row r="157" spans="4:6" s="30" customFormat="1">
      <c r="D157" s="80"/>
      <c r="E157" s="80"/>
      <c r="F157" s="80"/>
    </row>
    <row r="158" spans="4:6" s="30" customFormat="1">
      <c r="D158" s="80"/>
      <c r="E158" s="80"/>
      <c r="F158" s="80"/>
    </row>
    <row r="159" spans="4:6" s="30" customFormat="1">
      <c r="D159" s="80"/>
      <c r="E159" s="80"/>
      <c r="F159" s="80"/>
    </row>
    <row r="160" spans="4:6" s="30" customFormat="1">
      <c r="D160" s="80"/>
      <c r="E160" s="80"/>
      <c r="F160" s="80"/>
    </row>
    <row r="161" spans="4:6" s="30" customFormat="1">
      <c r="D161" s="80"/>
      <c r="E161" s="80"/>
      <c r="F161" s="80"/>
    </row>
    <row r="162" spans="4:6" s="30" customFormat="1">
      <c r="D162" s="80"/>
      <c r="E162" s="80"/>
      <c r="F162" s="80"/>
    </row>
    <row r="163" spans="4:6" s="30" customFormat="1">
      <c r="D163" s="80"/>
      <c r="E163" s="80"/>
      <c r="F163" s="80"/>
    </row>
    <row r="164" spans="4:6" s="30" customFormat="1">
      <c r="D164" s="80"/>
      <c r="E164" s="80"/>
      <c r="F164" s="80"/>
    </row>
    <row r="165" spans="4:6" s="30" customFormat="1">
      <c r="D165" s="80"/>
      <c r="E165" s="80"/>
      <c r="F165" s="80"/>
    </row>
    <row r="166" spans="4:6" s="30" customFormat="1">
      <c r="D166" s="80"/>
      <c r="E166" s="80"/>
      <c r="F166" s="80"/>
    </row>
    <row r="167" spans="4:6" s="30" customFormat="1">
      <c r="D167" s="80"/>
      <c r="E167" s="80"/>
      <c r="F167" s="80"/>
    </row>
    <row r="168" spans="4:6" s="30" customFormat="1">
      <c r="D168" s="80"/>
      <c r="E168" s="80"/>
      <c r="F168" s="80"/>
    </row>
    <row r="169" spans="4:6" s="30" customFormat="1">
      <c r="D169" s="80"/>
      <c r="E169" s="80"/>
      <c r="F169" s="80"/>
    </row>
    <row r="170" spans="4:6" s="30" customFormat="1">
      <c r="D170" s="80"/>
      <c r="E170" s="80"/>
      <c r="F170" s="80"/>
    </row>
    <row r="171" spans="4:6" s="30" customFormat="1">
      <c r="D171" s="80"/>
      <c r="E171" s="80"/>
      <c r="F171" s="80"/>
    </row>
    <row r="172" spans="4:6" s="30" customFormat="1">
      <c r="D172" s="80"/>
      <c r="E172" s="80"/>
      <c r="F172" s="80"/>
    </row>
    <row r="173" spans="4:6" s="30" customFormat="1">
      <c r="D173" s="80"/>
      <c r="E173" s="80"/>
      <c r="F173" s="80"/>
    </row>
    <row r="174" spans="4:6" s="30" customFormat="1">
      <c r="D174" s="80"/>
      <c r="E174" s="80"/>
      <c r="F174" s="80"/>
    </row>
    <row r="175" spans="4:6" s="30" customFormat="1">
      <c r="D175" s="80"/>
      <c r="E175" s="80"/>
      <c r="F175" s="80"/>
    </row>
    <row r="176" spans="4:6" s="30" customFormat="1">
      <c r="D176" s="80"/>
      <c r="E176" s="80"/>
      <c r="F176" s="80"/>
    </row>
    <row r="177" spans="4:6" s="30" customFormat="1">
      <c r="D177" s="80"/>
      <c r="E177" s="80"/>
      <c r="F177" s="80"/>
    </row>
    <row r="178" spans="4:6" s="30" customFormat="1">
      <c r="D178" s="80"/>
      <c r="E178" s="80"/>
      <c r="F178" s="80"/>
    </row>
    <row r="179" spans="4:6" s="30" customFormat="1">
      <c r="D179" s="80"/>
      <c r="E179" s="80"/>
      <c r="F179" s="80"/>
    </row>
    <row r="180" spans="4:6" s="30" customFormat="1">
      <c r="D180" s="80"/>
      <c r="E180" s="80"/>
      <c r="F180" s="80"/>
    </row>
    <row r="181" spans="4:6" s="30" customFormat="1">
      <c r="D181" s="80"/>
      <c r="E181" s="80"/>
      <c r="F181" s="80"/>
    </row>
    <row r="182" spans="4:6" s="30" customFormat="1">
      <c r="D182" s="80"/>
      <c r="E182" s="80"/>
      <c r="F182" s="80"/>
    </row>
    <row r="183" spans="4:6" s="30" customFormat="1">
      <c r="D183" s="80"/>
      <c r="E183" s="80"/>
      <c r="F183" s="80"/>
    </row>
    <row r="184" spans="4:6" s="30" customFormat="1">
      <c r="D184" s="80"/>
      <c r="E184" s="80"/>
      <c r="F184" s="80"/>
    </row>
    <row r="185" spans="4:6" s="30" customFormat="1">
      <c r="D185" s="80"/>
      <c r="E185" s="80"/>
      <c r="F185" s="80"/>
    </row>
    <row r="186" spans="4:6" s="30" customFormat="1">
      <c r="D186" s="80"/>
      <c r="E186" s="80"/>
      <c r="F186" s="80"/>
    </row>
    <row r="187" spans="4:6" s="30" customFormat="1">
      <c r="D187" s="80"/>
      <c r="E187" s="80"/>
      <c r="F187" s="80"/>
    </row>
    <row r="188" spans="4:6" s="30" customFormat="1">
      <c r="D188" s="80"/>
      <c r="E188" s="80"/>
      <c r="F188" s="80"/>
    </row>
    <row r="189" spans="4:6" s="30" customFormat="1">
      <c r="D189" s="80"/>
      <c r="E189" s="80"/>
      <c r="F189" s="80"/>
    </row>
    <row r="190" spans="4:6" s="30" customFormat="1">
      <c r="D190" s="80"/>
      <c r="E190" s="80"/>
      <c r="F190" s="80"/>
    </row>
    <row r="191" spans="4:6" s="30" customFormat="1">
      <c r="D191" s="80"/>
      <c r="E191" s="80"/>
      <c r="F191" s="80"/>
    </row>
    <row r="192" spans="4:6" s="30" customFormat="1">
      <c r="D192" s="80"/>
      <c r="E192" s="80"/>
      <c r="F192" s="80"/>
    </row>
    <row r="193" spans="4:6" s="30" customFormat="1">
      <c r="D193" s="80"/>
      <c r="E193" s="80"/>
      <c r="F193" s="80"/>
    </row>
    <row r="194" spans="4:6" s="30" customFormat="1">
      <c r="D194" s="80"/>
      <c r="E194" s="80"/>
      <c r="F194" s="80"/>
    </row>
    <row r="195" spans="4:6" s="30" customFormat="1">
      <c r="D195" s="80"/>
      <c r="E195" s="80"/>
      <c r="F195" s="80"/>
    </row>
    <row r="196" spans="4:6" s="30" customFormat="1">
      <c r="D196" s="80"/>
      <c r="E196" s="80"/>
      <c r="F196" s="80"/>
    </row>
    <row r="197" spans="4:6" s="30" customFormat="1">
      <c r="D197" s="80"/>
      <c r="E197" s="80"/>
      <c r="F197" s="80"/>
    </row>
    <row r="198" spans="4:6" s="30" customFormat="1">
      <c r="D198" s="80"/>
      <c r="E198" s="80"/>
      <c r="F198" s="80"/>
    </row>
    <row r="199" spans="4:6" s="30" customFormat="1">
      <c r="D199" s="80"/>
      <c r="E199" s="80"/>
      <c r="F199" s="80"/>
    </row>
    <row r="200" spans="4:6" s="30" customFormat="1">
      <c r="D200" s="80"/>
      <c r="E200" s="80"/>
      <c r="F200" s="80"/>
    </row>
    <row r="201" spans="4:6" s="30" customFormat="1">
      <c r="D201" s="80"/>
      <c r="E201" s="80"/>
      <c r="F201" s="80"/>
    </row>
    <row r="202" spans="4:6" s="30" customFormat="1">
      <c r="D202" s="80"/>
      <c r="E202" s="80"/>
      <c r="F202" s="80"/>
    </row>
    <row r="203" spans="4:6" s="30" customFormat="1">
      <c r="D203" s="80"/>
      <c r="E203" s="80"/>
      <c r="F203" s="80"/>
    </row>
    <row r="204" spans="4:6" s="30" customFormat="1">
      <c r="D204" s="80"/>
      <c r="E204" s="80"/>
      <c r="F204" s="80"/>
    </row>
    <row r="205" spans="4:6" s="30" customFormat="1">
      <c r="D205" s="80"/>
      <c r="E205" s="80"/>
      <c r="F205" s="80"/>
    </row>
    <row r="206" spans="4:6" s="30" customFormat="1">
      <c r="D206" s="80"/>
      <c r="E206" s="80"/>
      <c r="F206" s="80"/>
    </row>
    <row r="207" spans="4:6" s="30" customFormat="1">
      <c r="D207" s="80"/>
      <c r="E207" s="80"/>
      <c r="F207" s="80"/>
    </row>
    <row r="208" spans="4:6" s="30" customFormat="1">
      <c r="D208" s="80"/>
      <c r="E208" s="80"/>
      <c r="F208" s="80"/>
    </row>
    <row r="209" spans="4:6" s="30" customFormat="1">
      <c r="D209" s="80"/>
      <c r="E209" s="80"/>
      <c r="F209" s="80"/>
    </row>
    <row r="210" spans="4:6" s="30" customFormat="1">
      <c r="D210" s="80"/>
      <c r="E210" s="80"/>
      <c r="F210" s="80"/>
    </row>
    <row r="211" spans="4:6" s="30" customFormat="1">
      <c r="D211" s="80"/>
      <c r="E211" s="80"/>
      <c r="F211" s="80"/>
    </row>
    <row r="212" spans="4:6" s="30" customFormat="1">
      <c r="D212" s="80"/>
      <c r="E212" s="80"/>
      <c r="F212" s="80"/>
    </row>
    <row r="213" spans="4:6" s="30" customFormat="1">
      <c r="D213" s="80"/>
      <c r="E213" s="80"/>
      <c r="F213" s="80"/>
    </row>
    <row r="214" spans="4:6" s="30" customFormat="1">
      <c r="D214" s="80"/>
      <c r="E214" s="80"/>
      <c r="F214" s="80"/>
    </row>
    <row r="215" spans="4:6" s="30" customFormat="1">
      <c r="D215" s="80"/>
      <c r="E215" s="80"/>
      <c r="F215" s="80"/>
    </row>
    <row r="216" spans="4:6" s="30" customFormat="1">
      <c r="D216" s="80"/>
      <c r="E216" s="80"/>
      <c r="F216" s="80"/>
    </row>
    <row r="217" spans="4:6" s="30" customFormat="1">
      <c r="D217" s="80"/>
      <c r="E217" s="80"/>
      <c r="F217" s="80"/>
    </row>
    <row r="218" spans="4:6" s="30" customFormat="1">
      <c r="D218" s="80"/>
      <c r="E218" s="80"/>
      <c r="F218" s="80"/>
    </row>
    <row r="219" spans="4:6" s="30" customFormat="1">
      <c r="D219" s="80"/>
      <c r="E219" s="80"/>
      <c r="F219" s="80"/>
    </row>
    <row r="220" spans="4:6" s="30" customFormat="1">
      <c r="D220" s="80"/>
      <c r="E220" s="80"/>
      <c r="F220" s="80"/>
    </row>
    <row r="221" spans="4:6" s="30" customFormat="1">
      <c r="D221" s="80"/>
      <c r="E221" s="80"/>
      <c r="F221" s="80"/>
    </row>
    <row r="222" spans="4:6" s="30" customFormat="1">
      <c r="D222" s="80"/>
      <c r="E222" s="80"/>
      <c r="F222" s="80"/>
    </row>
    <row r="223" spans="4:6" s="30" customFormat="1">
      <c r="D223" s="80"/>
      <c r="E223" s="80"/>
      <c r="F223" s="80"/>
    </row>
    <row r="224" spans="4:6" s="30" customFormat="1">
      <c r="D224" s="80"/>
      <c r="E224" s="80"/>
      <c r="F224" s="80"/>
    </row>
    <row r="225" spans="4:6" s="30" customFormat="1">
      <c r="D225" s="80"/>
      <c r="E225" s="80"/>
      <c r="F225" s="80"/>
    </row>
    <row r="226" spans="4:6" s="30" customFormat="1">
      <c r="D226" s="80"/>
      <c r="E226" s="80"/>
      <c r="F226" s="80"/>
    </row>
    <row r="227" spans="4:6" s="30" customFormat="1">
      <c r="D227" s="80"/>
      <c r="E227" s="80"/>
      <c r="F227" s="80"/>
    </row>
    <row r="228" spans="4:6" s="30" customFormat="1">
      <c r="D228" s="80"/>
      <c r="E228" s="80"/>
      <c r="F228" s="80"/>
    </row>
    <row r="229" spans="4:6" s="30" customFormat="1">
      <c r="D229" s="80"/>
      <c r="E229" s="80"/>
      <c r="F229" s="80"/>
    </row>
    <row r="230" spans="4:6" s="30" customFormat="1">
      <c r="D230" s="80"/>
      <c r="E230" s="80"/>
      <c r="F230" s="80"/>
    </row>
    <row r="231" spans="4:6" s="30" customFormat="1">
      <c r="D231" s="80"/>
      <c r="E231" s="80"/>
      <c r="F231" s="80"/>
    </row>
    <row r="232" spans="4:6" s="30" customFormat="1">
      <c r="D232" s="80"/>
      <c r="E232" s="80"/>
      <c r="F232" s="80"/>
    </row>
    <row r="233" spans="4:6" s="30" customFormat="1">
      <c r="D233" s="80"/>
      <c r="E233" s="80"/>
      <c r="F233" s="80"/>
    </row>
    <row r="234" spans="4:6" s="30" customFormat="1">
      <c r="D234" s="80"/>
      <c r="E234" s="80"/>
      <c r="F234" s="80"/>
    </row>
    <row r="235" spans="4:6" s="30" customFormat="1">
      <c r="D235" s="80"/>
      <c r="E235" s="80"/>
      <c r="F235" s="80"/>
    </row>
    <row r="236" spans="4:6" s="30" customFormat="1">
      <c r="D236" s="80"/>
      <c r="E236" s="80"/>
      <c r="F236" s="80"/>
    </row>
    <row r="237" spans="4:6" s="30" customFormat="1">
      <c r="D237" s="80"/>
      <c r="E237" s="80"/>
      <c r="F237" s="80"/>
    </row>
    <row r="238" spans="4:6" s="30" customFormat="1">
      <c r="D238" s="80"/>
      <c r="E238" s="80"/>
      <c r="F238" s="80"/>
    </row>
    <row r="239" spans="4:6" s="30" customFormat="1">
      <c r="D239" s="80"/>
      <c r="E239" s="80"/>
      <c r="F239" s="80"/>
    </row>
    <row r="240" spans="4:6" s="30" customFormat="1">
      <c r="D240" s="80"/>
      <c r="E240" s="80"/>
      <c r="F240" s="80"/>
    </row>
    <row r="241" spans="4:6" s="30" customFormat="1">
      <c r="D241" s="80"/>
      <c r="E241" s="80"/>
      <c r="F241" s="80"/>
    </row>
    <row r="242" spans="4:6" s="30" customFormat="1">
      <c r="D242" s="80"/>
      <c r="E242" s="80"/>
      <c r="F242" s="80"/>
    </row>
    <row r="243" spans="4:6" s="30" customFormat="1">
      <c r="D243" s="80"/>
      <c r="E243" s="80"/>
      <c r="F243" s="80"/>
    </row>
    <row r="244" spans="4:6" s="30" customFormat="1">
      <c r="D244" s="80"/>
      <c r="E244" s="80"/>
      <c r="F244" s="80"/>
    </row>
    <row r="245" spans="4:6" s="30" customFormat="1">
      <c r="D245" s="80"/>
      <c r="E245" s="80"/>
      <c r="F245" s="80"/>
    </row>
    <row r="246" spans="4:6" s="30" customFormat="1">
      <c r="D246" s="80"/>
      <c r="E246" s="80"/>
      <c r="F246" s="80"/>
    </row>
    <row r="247" spans="4:6" s="30" customFormat="1">
      <c r="D247" s="80"/>
      <c r="E247" s="80"/>
      <c r="F247" s="80"/>
    </row>
    <row r="248" spans="4:6" s="30" customFormat="1">
      <c r="D248" s="80"/>
      <c r="E248" s="80"/>
      <c r="F248" s="80"/>
    </row>
    <row r="249" spans="4:6" s="30" customFormat="1">
      <c r="D249" s="80"/>
      <c r="E249" s="80"/>
      <c r="F249" s="80"/>
    </row>
    <row r="250" spans="4:6" s="30" customFormat="1">
      <c r="D250" s="80"/>
      <c r="E250" s="80"/>
      <c r="F250" s="80"/>
    </row>
    <row r="251" spans="4:6" s="30" customFormat="1">
      <c r="D251" s="80"/>
      <c r="E251" s="80"/>
      <c r="F251" s="80"/>
    </row>
    <row r="252" spans="4:6" s="30" customFormat="1">
      <c r="D252" s="80"/>
      <c r="E252" s="80"/>
      <c r="F252" s="80"/>
    </row>
    <row r="253" spans="4:6" s="30" customFormat="1">
      <c r="D253" s="80"/>
      <c r="E253" s="80"/>
      <c r="F253" s="80"/>
    </row>
    <row r="254" spans="4:6" s="30" customFormat="1">
      <c r="D254" s="80"/>
      <c r="E254" s="80"/>
      <c r="F254" s="80"/>
    </row>
    <row r="255" spans="4:6" s="30" customFormat="1">
      <c r="D255" s="80"/>
      <c r="E255" s="80"/>
      <c r="F255" s="80"/>
    </row>
    <row r="256" spans="4:6" s="30" customFormat="1">
      <c r="D256" s="80"/>
      <c r="E256" s="80"/>
      <c r="F256" s="80"/>
    </row>
    <row r="257" spans="4:6" s="30" customFormat="1">
      <c r="D257" s="80"/>
      <c r="E257" s="80"/>
      <c r="F257" s="80"/>
    </row>
    <row r="258" spans="4:6" s="30" customFormat="1">
      <c r="D258" s="80"/>
      <c r="E258" s="80"/>
      <c r="F258" s="80"/>
    </row>
    <row r="259" spans="4:6" s="30" customFormat="1">
      <c r="D259" s="80"/>
      <c r="E259" s="80"/>
      <c r="F259" s="80"/>
    </row>
    <row r="260" spans="4:6" s="30" customFormat="1">
      <c r="D260" s="80"/>
      <c r="E260" s="80"/>
      <c r="F260" s="80"/>
    </row>
    <row r="261" spans="4:6" s="30" customFormat="1">
      <c r="D261" s="80"/>
      <c r="E261" s="80"/>
      <c r="F261" s="80"/>
    </row>
    <row r="262" spans="4:6" s="30" customFormat="1">
      <c r="D262" s="80"/>
      <c r="E262" s="80"/>
      <c r="F262" s="80"/>
    </row>
    <row r="263" spans="4:6" s="30" customFormat="1">
      <c r="D263" s="80"/>
      <c r="E263" s="80"/>
      <c r="F263" s="80"/>
    </row>
    <row r="264" spans="4:6" s="30" customFormat="1">
      <c r="D264" s="80"/>
      <c r="E264" s="80"/>
      <c r="F264" s="80"/>
    </row>
    <row r="265" spans="4:6" s="30" customFormat="1">
      <c r="D265" s="80"/>
      <c r="E265" s="80"/>
      <c r="F265" s="80"/>
    </row>
    <row r="266" spans="4:6" s="30" customFormat="1">
      <c r="D266" s="80"/>
      <c r="E266" s="80"/>
      <c r="F266" s="80"/>
    </row>
    <row r="267" spans="4:6" s="30" customFormat="1">
      <c r="D267" s="80"/>
      <c r="E267" s="80"/>
      <c r="F267" s="80"/>
    </row>
    <row r="268" spans="4:6" s="30" customFormat="1">
      <c r="D268" s="80"/>
      <c r="E268" s="80"/>
      <c r="F268" s="80"/>
    </row>
    <row r="269" spans="4:6" s="30" customFormat="1">
      <c r="D269" s="80"/>
      <c r="E269" s="80"/>
      <c r="F269" s="80"/>
    </row>
    <row r="270" spans="4:6" s="30" customFormat="1">
      <c r="D270" s="80"/>
      <c r="E270" s="80"/>
      <c r="F270" s="80"/>
    </row>
    <row r="271" spans="4:6" s="30" customFormat="1">
      <c r="D271" s="80"/>
      <c r="E271" s="80"/>
      <c r="F271" s="80"/>
    </row>
    <row r="272" spans="4:6" s="30" customFormat="1">
      <c r="D272" s="80"/>
      <c r="E272" s="80"/>
      <c r="F272" s="80"/>
    </row>
    <row r="273" spans="4:6" s="30" customFormat="1">
      <c r="D273" s="80"/>
      <c r="E273" s="80"/>
      <c r="F273" s="80"/>
    </row>
    <row r="274" spans="4:6" s="30" customFormat="1">
      <c r="D274" s="80"/>
      <c r="E274" s="80"/>
      <c r="F274" s="80"/>
    </row>
    <row r="275" spans="4:6" s="30" customFormat="1">
      <c r="D275" s="80"/>
      <c r="E275" s="80"/>
      <c r="F275" s="80"/>
    </row>
    <row r="276" spans="4:6" s="30" customFormat="1">
      <c r="D276" s="80"/>
      <c r="E276" s="80"/>
      <c r="F276" s="80"/>
    </row>
    <row r="277" spans="4:6" s="30" customFormat="1">
      <c r="D277" s="80"/>
      <c r="E277" s="80"/>
      <c r="F277" s="80"/>
    </row>
    <row r="278" spans="4:6" s="30" customFormat="1">
      <c r="D278" s="80"/>
      <c r="E278" s="80"/>
      <c r="F278" s="80"/>
    </row>
    <row r="279" spans="4:6" s="30" customFormat="1">
      <c r="D279" s="80"/>
      <c r="E279" s="80"/>
      <c r="F279" s="80"/>
    </row>
    <row r="280" spans="4:6" s="30" customFormat="1">
      <c r="D280" s="80"/>
      <c r="E280" s="80"/>
      <c r="F280" s="80"/>
    </row>
    <row r="281" spans="4:6" s="30" customFormat="1">
      <c r="D281" s="80"/>
      <c r="E281" s="80"/>
      <c r="F281" s="80"/>
    </row>
    <row r="282" spans="4:6" s="30" customFormat="1">
      <c r="D282" s="80"/>
      <c r="E282" s="80"/>
      <c r="F282" s="80"/>
    </row>
    <row r="283" spans="4:6" s="30" customFormat="1">
      <c r="D283" s="80"/>
      <c r="E283" s="80"/>
      <c r="F283" s="80"/>
    </row>
    <row r="284" spans="4:6" s="30" customFormat="1">
      <c r="D284" s="80"/>
      <c r="E284" s="80"/>
      <c r="F284" s="80"/>
    </row>
    <row r="285" spans="4:6" s="30" customFormat="1">
      <c r="D285" s="80"/>
      <c r="E285" s="80"/>
      <c r="F285" s="80"/>
    </row>
    <row r="286" spans="4:6" s="30" customFormat="1">
      <c r="D286" s="80"/>
      <c r="E286" s="80"/>
      <c r="F286" s="80"/>
    </row>
    <row r="287" spans="4:6" s="30" customFormat="1">
      <c r="D287" s="80"/>
      <c r="E287" s="80"/>
      <c r="F287" s="80"/>
    </row>
    <row r="288" spans="4:6" s="30" customFormat="1">
      <c r="D288" s="80"/>
      <c r="E288" s="80"/>
      <c r="F288" s="80"/>
    </row>
    <row r="289" spans="4:6" s="30" customFormat="1">
      <c r="D289" s="80"/>
      <c r="E289" s="80"/>
      <c r="F289" s="80"/>
    </row>
    <row r="290" spans="4:6" s="30" customFormat="1">
      <c r="D290" s="80"/>
      <c r="E290" s="80"/>
      <c r="F290" s="80"/>
    </row>
    <row r="291" spans="4:6" s="30" customFormat="1">
      <c r="D291" s="80"/>
      <c r="E291" s="80"/>
      <c r="F291" s="80"/>
    </row>
    <row r="292" spans="4:6" s="30" customFormat="1">
      <c r="D292" s="80"/>
      <c r="E292" s="80"/>
      <c r="F292" s="80"/>
    </row>
    <row r="293" spans="4:6" s="30" customFormat="1">
      <c r="D293" s="80"/>
      <c r="E293" s="80"/>
      <c r="F293" s="80"/>
    </row>
    <row r="294" spans="4:6" s="30" customFormat="1">
      <c r="D294" s="80"/>
      <c r="E294" s="80"/>
      <c r="F294" s="80"/>
    </row>
    <row r="295" spans="4:6" s="30" customFormat="1">
      <c r="D295" s="80"/>
      <c r="E295" s="80"/>
      <c r="F295" s="80"/>
    </row>
    <row r="296" spans="4:6" s="30" customFormat="1">
      <c r="D296" s="80"/>
      <c r="E296" s="80"/>
      <c r="F296" s="80"/>
    </row>
    <row r="297" spans="4:6" s="30" customFormat="1">
      <c r="D297" s="80"/>
      <c r="E297" s="80"/>
      <c r="F297" s="80"/>
    </row>
    <row r="298" spans="4:6" s="30" customFormat="1">
      <c r="D298" s="80"/>
      <c r="E298" s="80"/>
      <c r="F298" s="80"/>
    </row>
    <row r="299" spans="4:6" s="30" customFormat="1">
      <c r="D299" s="80"/>
      <c r="E299" s="80"/>
      <c r="F299" s="80"/>
    </row>
    <row r="300" spans="4:6" s="30" customFormat="1">
      <c r="D300" s="80"/>
      <c r="E300" s="80"/>
      <c r="F300" s="80"/>
    </row>
    <row r="301" spans="4:6" s="30" customFormat="1">
      <c r="D301" s="80"/>
      <c r="E301" s="80"/>
      <c r="F301" s="80"/>
    </row>
    <row r="302" spans="4:6" s="30" customFormat="1">
      <c r="D302" s="80"/>
      <c r="E302" s="80"/>
      <c r="F302" s="80"/>
    </row>
    <row r="303" spans="4:6" s="30" customFormat="1">
      <c r="D303" s="80"/>
      <c r="E303" s="80"/>
      <c r="F303" s="80"/>
    </row>
    <row r="304" spans="4:6" s="30" customFormat="1">
      <c r="D304" s="80"/>
      <c r="E304" s="80"/>
      <c r="F304" s="80"/>
    </row>
    <row r="305" spans="4:6" s="30" customFormat="1">
      <c r="D305" s="80"/>
      <c r="E305" s="80"/>
      <c r="F305" s="80"/>
    </row>
    <row r="306" spans="4:6" s="30" customFormat="1">
      <c r="D306" s="80"/>
      <c r="E306" s="80"/>
      <c r="F306" s="80"/>
    </row>
    <row r="307" spans="4:6" s="30" customFormat="1">
      <c r="D307" s="80"/>
      <c r="E307" s="80"/>
      <c r="F307" s="80"/>
    </row>
    <row r="308" spans="4:6" s="30" customFormat="1">
      <c r="D308" s="80"/>
      <c r="E308" s="80"/>
      <c r="F308" s="80"/>
    </row>
    <row r="309" spans="4:6" s="30" customFormat="1">
      <c r="D309" s="80"/>
      <c r="E309" s="80"/>
      <c r="F309" s="80"/>
    </row>
    <row r="310" spans="4:6" s="30" customFormat="1">
      <c r="D310" s="80"/>
      <c r="E310" s="80"/>
      <c r="F310" s="80"/>
    </row>
    <row r="311" spans="4:6" s="30" customFormat="1">
      <c r="D311" s="80"/>
      <c r="E311" s="80"/>
      <c r="F311" s="80"/>
    </row>
    <row r="312" spans="4:6" s="30" customFormat="1">
      <c r="D312" s="80"/>
      <c r="E312" s="80"/>
      <c r="F312" s="80"/>
    </row>
    <row r="313" spans="4:6" s="30" customFormat="1">
      <c r="D313" s="80"/>
      <c r="E313" s="80"/>
      <c r="F313" s="80"/>
    </row>
    <row r="314" spans="4:6" s="30" customFormat="1">
      <c r="D314" s="80"/>
      <c r="E314" s="80"/>
      <c r="F314" s="80"/>
    </row>
    <row r="315" spans="4:6" s="30" customFormat="1">
      <c r="D315" s="80"/>
      <c r="E315" s="80"/>
      <c r="F315" s="80"/>
    </row>
    <row r="316" spans="4:6" s="30" customFormat="1">
      <c r="D316" s="80"/>
      <c r="E316" s="80"/>
      <c r="F316" s="80"/>
    </row>
    <row r="317" spans="4:6" s="30" customFormat="1">
      <c r="D317" s="80"/>
      <c r="E317" s="80"/>
      <c r="F317" s="80"/>
    </row>
    <row r="318" spans="4:6" s="30" customFormat="1">
      <c r="D318" s="80"/>
      <c r="E318" s="80"/>
      <c r="F318" s="80"/>
    </row>
    <row r="319" spans="4:6" s="30" customFormat="1">
      <c r="D319" s="80"/>
      <c r="E319" s="80"/>
      <c r="F319" s="80"/>
    </row>
    <row r="320" spans="4:6" s="30" customFormat="1">
      <c r="D320" s="80"/>
      <c r="E320" s="80"/>
      <c r="F320" s="80"/>
    </row>
    <row r="321" spans="4:6" s="30" customFormat="1">
      <c r="D321" s="80"/>
      <c r="E321" s="80"/>
      <c r="F321" s="80"/>
    </row>
    <row r="322" spans="4:6" s="30" customFormat="1">
      <c r="D322" s="80"/>
      <c r="E322" s="80"/>
      <c r="F322" s="80"/>
    </row>
  </sheetData>
  <mergeCells count="2">
    <mergeCell ref="I6:J6"/>
    <mergeCell ref="K6:O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A1:CQ320"/>
  <sheetViews>
    <sheetView zoomScale="70" zoomScaleNormal="70" workbookViewId="0"/>
  </sheetViews>
  <sheetFormatPr defaultColWidth="8.921875" defaultRowHeight="15.5"/>
  <cols>
    <col min="1" max="1" width="1.921875" style="240" customWidth="1"/>
    <col min="2" max="2" width="2.61328125" style="240" customWidth="1"/>
    <col min="3" max="3" width="6.15234375" style="300" customWidth="1"/>
    <col min="4" max="4" width="32.84375" style="304" customWidth="1"/>
    <col min="5" max="5" width="6.921875" style="300" customWidth="1"/>
    <col min="6" max="6" width="5.15234375" style="300" customWidth="1"/>
    <col min="7" max="7" width="1.3828125" style="240" customWidth="1"/>
    <col min="8" max="12" width="11" style="300" customWidth="1"/>
    <col min="13" max="13" width="4.61328125" style="300" customWidth="1"/>
    <col min="14" max="14" width="33.3828125" style="300" customWidth="1"/>
    <col min="15" max="15" width="34.3828125" style="300" customWidth="1"/>
    <col min="16" max="16" width="21.07421875" style="300" customWidth="1"/>
    <col min="17" max="17" width="18.84375" style="300" customWidth="1"/>
    <col min="18" max="19" width="2.61328125" style="240" customWidth="1"/>
    <col min="20" max="20" width="8.921875" style="240"/>
    <col min="21" max="21" width="0" style="240" hidden="1" customWidth="1"/>
    <col min="22" max="84" width="8.921875" style="240"/>
    <col min="85" max="16384" width="8.921875" style="300"/>
  </cols>
  <sheetData>
    <row r="1" spans="2:95" s="240" customFormat="1" ht="16" thickBot="1">
      <c r="D1" s="299"/>
    </row>
    <row r="2" spans="2:95" s="240" customFormat="1" ht="16" thickBot="1">
      <c r="B2" s="153"/>
      <c r="C2" s="32"/>
      <c r="D2" s="139"/>
      <c r="E2" s="140"/>
      <c r="F2" s="14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54"/>
      <c r="S2" s="54"/>
    </row>
    <row r="3" spans="2:95" s="240" customFormat="1">
      <c r="B3" s="155"/>
      <c r="C3" s="59" t="s">
        <v>499</v>
      </c>
      <c r="D3" s="28"/>
      <c r="E3" s="27"/>
      <c r="F3" s="16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56"/>
      <c r="S3" s="54"/>
    </row>
    <row r="4" spans="2:95" s="240" customFormat="1">
      <c r="B4" s="155"/>
      <c r="C4" s="36" t="str">
        <f>Index!C3</f>
        <v>2026-31</v>
      </c>
      <c r="D4" s="28"/>
      <c r="E4" s="27"/>
      <c r="F4" s="1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56"/>
      <c r="S4" s="54"/>
      <c r="U4" s="240" t="s">
        <v>315</v>
      </c>
    </row>
    <row r="5" spans="2:95" s="240" customFormat="1">
      <c r="B5" s="155"/>
      <c r="C5" s="38" t="s">
        <v>662</v>
      </c>
      <c r="D5" s="28"/>
      <c r="E5" s="27"/>
      <c r="F5" s="1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56"/>
      <c r="S5" s="54"/>
      <c r="U5" s="240" t="s">
        <v>317</v>
      </c>
    </row>
    <row r="6" spans="2:95" s="240" customFormat="1">
      <c r="B6" s="155"/>
      <c r="C6" s="39"/>
      <c r="D6" s="28"/>
      <c r="E6" s="27"/>
      <c r="F6" s="27"/>
      <c r="G6" s="54"/>
      <c r="H6" s="382" t="s">
        <v>480</v>
      </c>
      <c r="I6" s="382"/>
      <c r="J6" s="382"/>
      <c r="K6" s="382"/>
      <c r="L6" s="382"/>
      <c r="N6" s="383" t="s">
        <v>675</v>
      </c>
      <c r="O6" s="384"/>
      <c r="P6" s="384"/>
      <c r="Q6" s="385"/>
      <c r="R6" s="156"/>
      <c r="S6" s="54"/>
      <c r="U6" s="240" t="s">
        <v>327</v>
      </c>
    </row>
    <row r="7" spans="2:95">
      <c r="B7" s="155"/>
      <c r="C7" s="40"/>
      <c r="D7" s="157"/>
      <c r="E7" s="158"/>
      <c r="F7" s="158"/>
      <c r="G7" s="54"/>
      <c r="H7" s="66" t="s">
        <v>29</v>
      </c>
      <c r="I7" s="66" t="s">
        <v>29</v>
      </c>
      <c r="J7" s="3" t="s">
        <v>29</v>
      </c>
      <c r="K7" s="3" t="s">
        <v>29</v>
      </c>
      <c r="L7" s="3" t="s">
        <v>29</v>
      </c>
      <c r="M7" s="296"/>
      <c r="N7" s="3"/>
      <c r="O7" s="3"/>
      <c r="P7" s="3"/>
      <c r="Q7" s="3"/>
      <c r="R7" s="156"/>
      <c r="S7" s="54"/>
      <c r="U7" s="240" t="s">
        <v>343</v>
      </c>
    </row>
    <row r="8" spans="2:95">
      <c r="B8" s="155"/>
      <c r="C8" s="159"/>
      <c r="D8" s="84" t="s">
        <v>5</v>
      </c>
      <c r="E8" s="3" t="s">
        <v>6</v>
      </c>
      <c r="F8" s="3" t="s">
        <v>7</v>
      </c>
      <c r="G8" s="54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296"/>
      <c r="N8" s="3" t="s">
        <v>677</v>
      </c>
      <c r="O8" s="3" t="s">
        <v>678</v>
      </c>
      <c r="P8" s="3" t="s">
        <v>683</v>
      </c>
      <c r="Q8" s="3" t="s">
        <v>682</v>
      </c>
      <c r="R8" s="156"/>
      <c r="S8" s="54"/>
    </row>
    <row r="9" spans="2:95" s="240" customFormat="1">
      <c r="B9" s="155"/>
      <c r="C9" s="160"/>
      <c r="D9" s="161"/>
      <c r="E9" s="162"/>
      <c r="F9" s="162"/>
      <c r="G9" s="54"/>
      <c r="H9" s="4" t="s">
        <v>481</v>
      </c>
      <c r="I9" s="4" t="s">
        <v>482</v>
      </c>
      <c r="J9" s="4" t="s">
        <v>483</v>
      </c>
      <c r="K9" s="4" t="s">
        <v>484</v>
      </c>
      <c r="L9" s="4" t="s">
        <v>485</v>
      </c>
      <c r="M9" s="297"/>
      <c r="N9" s="4" t="s">
        <v>676</v>
      </c>
      <c r="O9" s="4" t="s">
        <v>676</v>
      </c>
      <c r="P9" s="4"/>
      <c r="Q9" s="4" t="s">
        <v>684</v>
      </c>
      <c r="R9" s="156"/>
      <c r="S9" s="54"/>
      <c r="CG9" s="300"/>
      <c r="CH9" s="300"/>
      <c r="CI9" s="300"/>
      <c r="CJ9" s="300"/>
      <c r="CK9" s="300"/>
      <c r="CL9" s="300"/>
      <c r="CM9" s="300"/>
      <c r="CN9" s="300"/>
      <c r="CO9" s="300"/>
      <c r="CP9" s="300"/>
      <c r="CQ9" s="300"/>
    </row>
    <row r="10" spans="2:95" s="240" customFormat="1">
      <c r="B10" s="155"/>
      <c r="C10" s="54"/>
      <c r="D10" s="28"/>
      <c r="E10" s="27"/>
      <c r="F10" s="27"/>
      <c r="G10" s="54"/>
      <c r="H10" s="76">
        <v>46478</v>
      </c>
      <c r="I10" s="76">
        <v>46844</v>
      </c>
      <c r="J10" s="76">
        <v>47209</v>
      </c>
      <c r="K10" s="76">
        <v>47574</v>
      </c>
      <c r="L10" s="76">
        <v>47939</v>
      </c>
      <c r="M10" s="298"/>
      <c r="N10" s="76"/>
      <c r="O10" s="76"/>
      <c r="P10" s="76"/>
      <c r="Q10" s="76"/>
      <c r="R10" s="54"/>
      <c r="S10" s="155"/>
      <c r="U10" s="240" t="s">
        <v>303</v>
      </c>
      <c r="CG10" s="300"/>
      <c r="CH10" s="300"/>
      <c r="CI10" s="300"/>
      <c r="CJ10" s="300"/>
      <c r="CK10" s="300"/>
      <c r="CL10" s="300"/>
      <c r="CM10" s="300"/>
      <c r="CN10" s="300"/>
      <c r="CO10" s="300"/>
      <c r="CP10" s="300"/>
      <c r="CQ10" s="300"/>
    </row>
    <row r="11" spans="2:95" s="240" customFormat="1" ht="31">
      <c r="B11" s="155"/>
      <c r="C11" s="54"/>
      <c r="D11" s="28"/>
      <c r="E11" s="27"/>
      <c r="F11" s="27"/>
      <c r="G11" s="54"/>
      <c r="N11" s="55"/>
      <c r="O11" s="55"/>
      <c r="P11" s="55"/>
      <c r="Q11" s="55"/>
      <c r="S11" s="241"/>
      <c r="U11" s="299" t="s">
        <v>304</v>
      </c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</row>
    <row r="12" spans="2:95" s="240" customFormat="1">
      <c r="B12" s="241"/>
      <c r="C12" s="46" t="s">
        <v>0</v>
      </c>
      <c r="D12" s="79" t="s">
        <v>663</v>
      </c>
      <c r="N12" s="55"/>
      <c r="O12" s="55"/>
      <c r="P12" s="55"/>
      <c r="Q12" s="55"/>
      <c r="S12" s="241"/>
      <c r="U12" s="240" t="s">
        <v>305</v>
      </c>
    </row>
    <row r="13" spans="2:95" s="240" customFormat="1">
      <c r="B13" s="241"/>
      <c r="C13" s="134">
        <f>C10+1</f>
        <v>1</v>
      </c>
      <c r="D13" s="13" t="s">
        <v>665</v>
      </c>
      <c r="E13" s="48" t="s">
        <v>60</v>
      </c>
      <c r="F13" s="48">
        <v>0</v>
      </c>
      <c r="H13" s="307">
        <f>'T8a - Initiative 1'!H58</f>
        <v>0</v>
      </c>
      <c r="I13" s="307">
        <f>'T8a - Initiative 1'!I58</f>
        <v>0</v>
      </c>
      <c r="J13" s="307">
        <f>'T8a - Initiative 1'!J58</f>
        <v>0</v>
      </c>
      <c r="K13" s="307">
        <f>'T8a - Initiative 1'!K58</f>
        <v>0</v>
      </c>
      <c r="L13" s="307">
        <f>'T8a - Initiative 1'!L58</f>
        <v>0</v>
      </c>
      <c r="M13" s="277"/>
      <c r="N13" s="301" t="s">
        <v>315</v>
      </c>
      <c r="O13" s="301" t="s">
        <v>303</v>
      </c>
      <c r="P13" s="301" t="s">
        <v>679</v>
      </c>
      <c r="Q13" s="301"/>
      <c r="S13" s="241"/>
      <c r="U13" s="54" t="s">
        <v>306</v>
      </c>
    </row>
    <row r="14" spans="2:95" s="240" customFormat="1">
      <c r="B14" s="241"/>
      <c r="C14" s="134">
        <f>C13+1</f>
        <v>2</v>
      </c>
      <c r="D14" s="13" t="s">
        <v>673</v>
      </c>
      <c r="E14" s="48" t="s">
        <v>60</v>
      </c>
      <c r="F14" s="48">
        <v>0</v>
      </c>
      <c r="H14" s="307">
        <f>'T8b - Initiative 2'!H58</f>
        <v>0</v>
      </c>
      <c r="I14" s="307">
        <f>'T8b - Initiative 2'!I58</f>
        <v>0</v>
      </c>
      <c r="J14" s="307">
        <f>'T8b - Initiative 2'!J58</f>
        <v>0</v>
      </c>
      <c r="K14" s="307">
        <f>'T8b - Initiative 2'!K58</f>
        <v>0</v>
      </c>
      <c r="L14" s="307">
        <f>'T8b - Initiative 2'!L58</f>
        <v>0</v>
      </c>
      <c r="M14" s="277"/>
      <c r="N14" s="301" t="s">
        <v>317</v>
      </c>
      <c r="O14" s="301"/>
      <c r="P14" s="301"/>
      <c r="Q14" s="301"/>
      <c r="S14" s="241"/>
      <c r="U14" s="54" t="s">
        <v>307</v>
      </c>
    </row>
    <row r="15" spans="2:95" s="240" customFormat="1">
      <c r="B15" s="241"/>
      <c r="C15" s="134">
        <f t="shared" ref="C15:C23" si="0">C14+1</f>
        <v>3</v>
      </c>
      <c r="D15" s="13" t="s">
        <v>674</v>
      </c>
      <c r="E15" s="48" t="s">
        <v>60</v>
      </c>
      <c r="F15" s="48">
        <v>0</v>
      </c>
      <c r="H15" s="307">
        <f>'T8c - Initiative 3'!H58</f>
        <v>0</v>
      </c>
      <c r="I15" s="307">
        <f>'T8c - Initiative 3'!I58</f>
        <v>0</v>
      </c>
      <c r="J15" s="307">
        <f>'T8c - Initiative 3'!J58</f>
        <v>0</v>
      </c>
      <c r="K15" s="307">
        <f>'T8c - Initiative 3'!K58</f>
        <v>0</v>
      </c>
      <c r="L15" s="307">
        <f>'T8c - Initiative 3'!L58</f>
        <v>0</v>
      </c>
      <c r="M15" s="277"/>
      <c r="N15" s="301"/>
      <c r="O15" s="301"/>
      <c r="P15" s="301"/>
      <c r="Q15" s="301"/>
      <c r="S15" s="241"/>
      <c r="U15" s="54" t="s">
        <v>307</v>
      </c>
    </row>
    <row r="16" spans="2:95" s="240" customFormat="1">
      <c r="B16" s="241"/>
      <c r="C16" s="134">
        <f t="shared" si="0"/>
        <v>4</v>
      </c>
      <c r="D16" s="13" t="s">
        <v>666</v>
      </c>
      <c r="E16" s="48" t="s">
        <v>60</v>
      </c>
      <c r="F16" s="48">
        <v>0</v>
      </c>
      <c r="H16" s="307">
        <f>'T8d - Initiative 4'!H58</f>
        <v>0</v>
      </c>
      <c r="I16" s="307">
        <f>'T8d - Initiative 4'!I58</f>
        <v>0</v>
      </c>
      <c r="J16" s="307">
        <f>'T8d - Initiative 4'!J58</f>
        <v>0</v>
      </c>
      <c r="K16" s="307">
        <f>'T8d - Initiative 4'!K58</f>
        <v>0</v>
      </c>
      <c r="L16" s="307">
        <f>'T8d - Initiative 4'!L58</f>
        <v>0</v>
      </c>
      <c r="M16" s="277"/>
      <c r="N16" s="301"/>
      <c r="O16" s="301"/>
      <c r="P16" s="301"/>
      <c r="Q16" s="301"/>
      <c r="S16" s="241"/>
      <c r="U16" s="54" t="s">
        <v>308</v>
      </c>
    </row>
    <row r="17" spans="2:21" s="240" customFormat="1">
      <c r="B17" s="241"/>
      <c r="C17" s="134">
        <f t="shared" si="0"/>
        <v>5</v>
      </c>
      <c r="D17" s="13" t="s">
        <v>667</v>
      </c>
      <c r="E17" s="48" t="s">
        <v>60</v>
      </c>
      <c r="F17" s="48">
        <v>0</v>
      </c>
      <c r="H17" s="307">
        <f>'T8e - Initiative 5'!H58</f>
        <v>0</v>
      </c>
      <c r="I17" s="307">
        <f>'T8e - Initiative 5'!I58</f>
        <v>0</v>
      </c>
      <c r="J17" s="307">
        <f>'T8e - Initiative 5'!J58</f>
        <v>0</v>
      </c>
      <c r="K17" s="307">
        <f>'T8e - Initiative 5'!K58</f>
        <v>0</v>
      </c>
      <c r="L17" s="307">
        <f>'T8e - Initiative 5'!L58</f>
        <v>0</v>
      </c>
      <c r="M17" s="277"/>
      <c r="N17" s="301"/>
      <c r="O17" s="301"/>
      <c r="P17" s="301"/>
      <c r="Q17" s="301"/>
      <c r="S17" s="241"/>
      <c r="U17" s="54" t="s">
        <v>309</v>
      </c>
    </row>
    <row r="18" spans="2:21" s="240" customFormat="1">
      <c r="B18" s="241"/>
      <c r="C18" s="134">
        <f t="shared" si="0"/>
        <v>6</v>
      </c>
      <c r="D18" s="13" t="s">
        <v>668</v>
      </c>
      <c r="E18" s="48" t="s">
        <v>60</v>
      </c>
      <c r="F18" s="48">
        <v>0</v>
      </c>
      <c r="H18" s="307"/>
      <c r="I18" s="307"/>
      <c r="J18" s="307"/>
      <c r="K18" s="307"/>
      <c r="L18" s="307"/>
      <c r="M18" s="277"/>
      <c r="N18" s="301"/>
      <c r="O18" s="301"/>
      <c r="P18" s="301"/>
      <c r="Q18" s="301"/>
      <c r="S18" s="241"/>
      <c r="U18" s="54" t="s">
        <v>314</v>
      </c>
    </row>
    <row r="19" spans="2:21" s="240" customFormat="1">
      <c r="B19" s="241"/>
      <c r="C19" s="134">
        <f t="shared" si="0"/>
        <v>7</v>
      </c>
      <c r="D19" s="13" t="s">
        <v>669</v>
      </c>
      <c r="E19" s="48" t="s">
        <v>60</v>
      </c>
      <c r="F19" s="48">
        <v>0</v>
      </c>
      <c r="H19" s="307"/>
      <c r="I19" s="307"/>
      <c r="J19" s="307"/>
      <c r="K19" s="307"/>
      <c r="L19" s="307"/>
      <c r="M19" s="277"/>
      <c r="N19" s="301"/>
      <c r="O19" s="301"/>
      <c r="P19" s="301"/>
      <c r="Q19" s="301"/>
      <c r="S19" s="241"/>
      <c r="U19" s="54" t="s">
        <v>310</v>
      </c>
    </row>
    <row r="20" spans="2:21" s="240" customFormat="1">
      <c r="B20" s="241"/>
      <c r="C20" s="134">
        <f t="shared" si="0"/>
        <v>8</v>
      </c>
      <c r="D20" s="13" t="s">
        <v>670</v>
      </c>
      <c r="E20" s="48" t="s">
        <v>60</v>
      </c>
      <c r="F20" s="48">
        <v>0</v>
      </c>
      <c r="H20" s="307"/>
      <c r="I20" s="307"/>
      <c r="J20" s="307"/>
      <c r="K20" s="307"/>
      <c r="L20" s="307"/>
      <c r="M20" s="277"/>
      <c r="N20" s="301"/>
      <c r="O20" s="301"/>
      <c r="P20" s="301"/>
      <c r="Q20" s="301"/>
      <c r="S20" s="241"/>
      <c r="U20" s="54" t="s">
        <v>311</v>
      </c>
    </row>
    <row r="21" spans="2:21" s="240" customFormat="1">
      <c r="B21" s="241"/>
      <c r="C21" s="134">
        <f t="shared" si="0"/>
        <v>9</v>
      </c>
      <c r="D21" s="13" t="s">
        <v>671</v>
      </c>
      <c r="E21" s="48" t="s">
        <v>60</v>
      </c>
      <c r="F21" s="48">
        <v>0</v>
      </c>
      <c r="H21" s="307"/>
      <c r="I21" s="307"/>
      <c r="J21" s="307"/>
      <c r="K21" s="307"/>
      <c r="L21" s="307"/>
      <c r="M21" s="277"/>
      <c r="N21" s="301"/>
      <c r="O21" s="301"/>
      <c r="P21" s="301"/>
      <c r="Q21" s="301"/>
      <c r="S21" s="241"/>
      <c r="U21" s="54" t="s">
        <v>312</v>
      </c>
    </row>
    <row r="22" spans="2:21" s="240" customFormat="1">
      <c r="B22" s="241"/>
      <c r="C22" s="134">
        <f t="shared" si="0"/>
        <v>10</v>
      </c>
      <c r="D22" s="13" t="s">
        <v>672</v>
      </c>
      <c r="E22" s="48" t="s">
        <v>60</v>
      </c>
      <c r="F22" s="48">
        <v>0</v>
      </c>
      <c r="H22" s="307"/>
      <c r="I22" s="307"/>
      <c r="J22" s="307"/>
      <c r="K22" s="307"/>
      <c r="L22" s="307"/>
      <c r="M22" s="277"/>
      <c r="N22" s="301"/>
      <c r="O22" s="301"/>
      <c r="P22" s="301"/>
      <c r="Q22" s="301"/>
      <c r="S22" s="241"/>
      <c r="U22" s="54" t="s">
        <v>313</v>
      </c>
    </row>
    <row r="23" spans="2:21" s="240" customFormat="1">
      <c r="B23" s="241"/>
      <c r="C23" s="251">
        <f t="shared" si="0"/>
        <v>11</v>
      </c>
      <c r="D23" s="233" t="s">
        <v>664</v>
      </c>
      <c r="E23" s="252" t="s">
        <v>60</v>
      </c>
      <c r="F23" s="252">
        <v>0</v>
      </c>
      <c r="G23" s="302"/>
      <c r="H23" s="253">
        <f>SUM(H13:H22)</f>
        <v>0</v>
      </c>
      <c r="I23" s="253">
        <f>SUM(I13:I22)</f>
        <v>0</v>
      </c>
      <c r="J23" s="253">
        <f>SUM(J13:J22)</f>
        <v>0</v>
      </c>
      <c r="K23" s="253">
        <f>SUM(K13:K22)</f>
        <v>0</v>
      </c>
      <c r="L23" s="253">
        <f>SUM(L13:L22)</f>
        <v>0</v>
      </c>
      <c r="M23" s="305"/>
      <c r="N23" s="306"/>
      <c r="O23" s="306"/>
      <c r="P23" s="306"/>
      <c r="Q23" s="306"/>
      <c r="R23" s="242"/>
      <c r="U23" s="240" t="s">
        <v>323</v>
      </c>
    </row>
    <row r="24" spans="2:21" s="240" customFormat="1">
      <c r="B24" s="241"/>
      <c r="D24" s="299"/>
      <c r="J24" s="299"/>
      <c r="R24" s="242"/>
      <c r="U24" s="240" t="s">
        <v>324</v>
      </c>
    </row>
    <row r="25" spans="2:21" s="240" customFormat="1" ht="16" thickBot="1">
      <c r="B25" s="243"/>
      <c r="C25" s="244"/>
      <c r="D25" s="303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5"/>
      <c r="U25" s="240" t="s">
        <v>325</v>
      </c>
    </row>
    <row r="26" spans="2:21" s="240" customFormat="1">
      <c r="D26" s="299"/>
      <c r="U26" s="240" t="s">
        <v>328</v>
      </c>
    </row>
    <row r="27" spans="2:21" s="240" customFormat="1">
      <c r="D27" s="299"/>
      <c r="U27" s="240" t="s">
        <v>329</v>
      </c>
    </row>
    <row r="28" spans="2:21" s="240" customFormat="1">
      <c r="D28" s="299"/>
      <c r="U28" s="240" t="s">
        <v>330</v>
      </c>
    </row>
    <row r="29" spans="2:21" s="240" customFormat="1">
      <c r="D29" s="299"/>
      <c r="U29" s="240" t="s">
        <v>331</v>
      </c>
    </row>
    <row r="30" spans="2:21" s="240" customFormat="1">
      <c r="D30" s="299"/>
      <c r="U30" s="240" t="s">
        <v>332</v>
      </c>
    </row>
    <row r="31" spans="2:21" s="240" customFormat="1">
      <c r="D31" s="299"/>
      <c r="U31" s="240" t="s">
        <v>333</v>
      </c>
    </row>
    <row r="32" spans="2:21" s="240" customFormat="1">
      <c r="D32" s="299"/>
      <c r="U32" s="240" t="s">
        <v>334</v>
      </c>
    </row>
    <row r="33" spans="4:21" s="240" customFormat="1">
      <c r="D33" s="299"/>
      <c r="U33" s="240" t="s">
        <v>335</v>
      </c>
    </row>
    <row r="34" spans="4:21" s="240" customFormat="1">
      <c r="D34" s="299"/>
      <c r="U34" s="240" t="s">
        <v>336</v>
      </c>
    </row>
    <row r="35" spans="4:21" s="240" customFormat="1">
      <c r="D35" s="299"/>
      <c r="U35" s="240" t="s">
        <v>337</v>
      </c>
    </row>
    <row r="36" spans="4:21" s="240" customFormat="1">
      <c r="D36" s="299"/>
      <c r="U36" s="240" t="s">
        <v>338</v>
      </c>
    </row>
    <row r="37" spans="4:21" s="240" customFormat="1">
      <c r="D37" s="299"/>
      <c r="U37" s="240" t="s">
        <v>339</v>
      </c>
    </row>
    <row r="38" spans="4:21" s="240" customFormat="1">
      <c r="D38" s="299"/>
      <c r="U38" s="240" t="s">
        <v>340</v>
      </c>
    </row>
    <row r="39" spans="4:21" s="240" customFormat="1">
      <c r="D39" s="299"/>
      <c r="U39" s="240" t="s">
        <v>341</v>
      </c>
    </row>
    <row r="40" spans="4:21" s="240" customFormat="1">
      <c r="D40" s="299"/>
      <c r="U40" s="240" t="s">
        <v>342</v>
      </c>
    </row>
    <row r="41" spans="4:21" s="240" customFormat="1">
      <c r="D41" s="299"/>
      <c r="U41" s="240" t="s">
        <v>345</v>
      </c>
    </row>
    <row r="42" spans="4:21" s="240" customFormat="1">
      <c r="D42" s="299"/>
      <c r="U42" s="240" t="s">
        <v>346</v>
      </c>
    </row>
    <row r="43" spans="4:21" s="240" customFormat="1">
      <c r="D43" s="299"/>
      <c r="U43" s="240" t="s">
        <v>347</v>
      </c>
    </row>
    <row r="44" spans="4:21" s="240" customFormat="1">
      <c r="D44" s="299"/>
      <c r="U44" s="240" t="s">
        <v>348</v>
      </c>
    </row>
    <row r="45" spans="4:21" s="240" customFormat="1">
      <c r="D45" s="299"/>
      <c r="U45" s="240" t="s">
        <v>349</v>
      </c>
    </row>
    <row r="46" spans="4:21" s="240" customFormat="1">
      <c r="D46" s="299"/>
      <c r="U46" s="240" t="s">
        <v>350</v>
      </c>
    </row>
    <row r="47" spans="4:21" s="240" customFormat="1">
      <c r="D47" s="299"/>
      <c r="U47" s="240" t="s">
        <v>351</v>
      </c>
    </row>
    <row r="48" spans="4:21" s="240" customFormat="1">
      <c r="D48" s="299"/>
      <c r="U48" s="240" t="s">
        <v>352</v>
      </c>
    </row>
    <row r="49" spans="4:21" s="240" customFormat="1">
      <c r="D49" s="299"/>
    </row>
    <row r="50" spans="4:21" s="240" customFormat="1">
      <c r="D50" s="299"/>
      <c r="U50" s="240" t="s">
        <v>679</v>
      </c>
    </row>
    <row r="51" spans="4:21" s="240" customFormat="1">
      <c r="D51" s="299"/>
      <c r="U51" s="240" t="s">
        <v>680</v>
      </c>
    </row>
    <row r="52" spans="4:21" s="240" customFormat="1">
      <c r="D52" s="299"/>
      <c r="U52" s="240" t="s">
        <v>681</v>
      </c>
    </row>
    <row r="53" spans="4:21" s="240" customFormat="1">
      <c r="D53" s="299"/>
    </row>
    <row r="54" spans="4:21" s="240" customFormat="1">
      <c r="D54" s="299"/>
    </row>
    <row r="55" spans="4:21" s="240" customFormat="1">
      <c r="D55" s="299"/>
    </row>
    <row r="56" spans="4:21" s="240" customFormat="1">
      <c r="D56" s="299"/>
    </row>
    <row r="57" spans="4:21" s="240" customFormat="1">
      <c r="D57" s="299"/>
    </row>
    <row r="58" spans="4:21" s="240" customFormat="1">
      <c r="D58" s="299"/>
    </row>
    <row r="59" spans="4:21" s="240" customFormat="1">
      <c r="D59" s="299"/>
    </row>
    <row r="60" spans="4:21" s="240" customFormat="1">
      <c r="D60" s="299"/>
    </row>
    <row r="61" spans="4:21" s="240" customFormat="1">
      <c r="D61" s="299"/>
    </row>
    <row r="62" spans="4:21" s="240" customFormat="1">
      <c r="D62" s="299"/>
    </row>
    <row r="63" spans="4:21" s="240" customFormat="1">
      <c r="D63" s="299"/>
    </row>
    <row r="64" spans="4:21" s="240" customFormat="1">
      <c r="D64" s="299"/>
    </row>
    <row r="65" spans="4:4" s="240" customFormat="1">
      <c r="D65" s="299"/>
    </row>
    <row r="66" spans="4:4" s="240" customFormat="1">
      <c r="D66" s="299"/>
    </row>
    <row r="67" spans="4:4" s="240" customFormat="1">
      <c r="D67" s="299"/>
    </row>
    <row r="68" spans="4:4" s="240" customFormat="1">
      <c r="D68" s="299"/>
    </row>
    <row r="69" spans="4:4" s="240" customFormat="1">
      <c r="D69" s="299"/>
    </row>
    <row r="70" spans="4:4" s="240" customFormat="1">
      <c r="D70" s="299"/>
    </row>
    <row r="71" spans="4:4" s="240" customFormat="1">
      <c r="D71" s="299"/>
    </row>
    <row r="72" spans="4:4" s="240" customFormat="1">
      <c r="D72" s="299"/>
    </row>
    <row r="73" spans="4:4" s="240" customFormat="1">
      <c r="D73" s="299"/>
    </row>
    <row r="74" spans="4:4" s="240" customFormat="1">
      <c r="D74" s="299"/>
    </row>
    <row r="75" spans="4:4" s="240" customFormat="1">
      <c r="D75" s="299"/>
    </row>
    <row r="76" spans="4:4" s="240" customFormat="1">
      <c r="D76" s="299"/>
    </row>
    <row r="77" spans="4:4" s="240" customFormat="1">
      <c r="D77" s="299"/>
    </row>
    <row r="78" spans="4:4" s="240" customFormat="1">
      <c r="D78" s="299"/>
    </row>
    <row r="79" spans="4:4" s="240" customFormat="1">
      <c r="D79" s="299"/>
    </row>
    <row r="80" spans="4:4" s="240" customFormat="1">
      <c r="D80" s="299"/>
    </row>
    <row r="81" spans="4:4" s="240" customFormat="1">
      <c r="D81" s="299"/>
    </row>
    <row r="82" spans="4:4" s="240" customFormat="1">
      <c r="D82" s="299"/>
    </row>
    <row r="83" spans="4:4" s="240" customFormat="1">
      <c r="D83" s="299"/>
    </row>
    <row r="84" spans="4:4" s="240" customFormat="1">
      <c r="D84" s="299"/>
    </row>
    <row r="85" spans="4:4" s="240" customFormat="1">
      <c r="D85" s="299"/>
    </row>
    <row r="86" spans="4:4" s="240" customFormat="1">
      <c r="D86" s="299"/>
    </row>
    <row r="87" spans="4:4" s="240" customFormat="1">
      <c r="D87" s="299"/>
    </row>
    <row r="88" spans="4:4" s="240" customFormat="1">
      <c r="D88" s="299"/>
    </row>
    <row r="89" spans="4:4" s="240" customFormat="1">
      <c r="D89" s="299"/>
    </row>
    <row r="90" spans="4:4" s="240" customFormat="1">
      <c r="D90" s="299"/>
    </row>
    <row r="91" spans="4:4" s="240" customFormat="1">
      <c r="D91" s="299"/>
    </row>
    <row r="92" spans="4:4" s="240" customFormat="1">
      <c r="D92" s="299"/>
    </row>
    <row r="93" spans="4:4" s="240" customFormat="1">
      <c r="D93" s="299"/>
    </row>
    <row r="94" spans="4:4" s="240" customFormat="1">
      <c r="D94" s="299"/>
    </row>
    <row r="95" spans="4:4" s="240" customFormat="1">
      <c r="D95" s="299"/>
    </row>
    <row r="96" spans="4:4" s="240" customFormat="1">
      <c r="D96" s="299"/>
    </row>
    <row r="97" spans="4:4" s="240" customFormat="1">
      <c r="D97" s="299"/>
    </row>
    <row r="98" spans="4:4" s="240" customFormat="1">
      <c r="D98" s="299"/>
    </row>
    <row r="99" spans="4:4" s="240" customFormat="1">
      <c r="D99" s="299"/>
    </row>
    <row r="100" spans="4:4" s="240" customFormat="1">
      <c r="D100" s="299"/>
    </row>
    <row r="101" spans="4:4" s="240" customFormat="1">
      <c r="D101" s="299"/>
    </row>
    <row r="102" spans="4:4" s="240" customFormat="1">
      <c r="D102" s="299"/>
    </row>
    <row r="103" spans="4:4" s="240" customFormat="1">
      <c r="D103" s="299"/>
    </row>
    <row r="104" spans="4:4" s="240" customFormat="1">
      <c r="D104" s="299"/>
    </row>
    <row r="105" spans="4:4" s="240" customFormat="1">
      <c r="D105" s="299"/>
    </row>
    <row r="106" spans="4:4" s="240" customFormat="1">
      <c r="D106" s="299"/>
    </row>
    <row r="107" spans="4:4" s="240" customFormat="1">
      <c r="D107" s="299"/>
    </row>
    <row r="108" spans="4:4" s="240" customFormat="1">
      <c r="D108" s="299"/>
    </row>
    <row r="109" spans="4:4" s="240" customFormat="1">
      <c r="D109" s="299"/>
    </row>
    <row r="110" spans="4:4" s="240" customFormat="1">
      <c r="D110" s="299"/>
    </row>
    <row r="111" spans="4:4" s="240" customFormat="1">
      <c r="D111" s="299"/>
    </row>
    <row r="112" spans="4:4" s="240" customFormat="1">
      <c r="D112" s="299"/>
    </row>
    <row r="113" spans="4:4" s="240" customFormat="1">
      <c r="D113" s="299"/>
    </row>
    <row r="114" spans="4:4" s="240" customFormat="1">
      <c r="D114" s="299"/>
    </row>
    <row r="115" spans="4:4" s="240" customFormat="1">
      <c r="D115" s="299"/>
    </row>
    <row r="116" spans="4:4" s="240" customFormat="1">
      <c r="D116" s="299"/>
    </row>
    <row r="117" spans="4:4" s="240" customFormat="1">
      <c r="D117" s="299"/>
    </row>
    <row r="118" spans="4:4" s="240" customFormat="1">
      <c r="D118" s="299"/>
    </row>
    <row r="119" spans="4:4" s="240" customFormat="1">
      <c r="D119" s="299"/>
    </row>
    <row r="120" spans="4:4" s="240" customFormat="1">
      <c r="D120" s="299"/>
    </row>
    <row r="121" spans="4:4" s="240" customFormat="1">
      <c r="D121" s="299"/>
    </row>
    <row r="122" spans="4:4" s="240" customFormat="1">
      <c r="D122" s="299"/>
    </row>
    <row r="123" spans="4:4" s="240" customFormat="1">
      <c r="D123" s="299"/>
    </row>
    <row r="124" spans="4:4" s="240" customFormat="1">
      <c r="D124" s="299"/>
    </row>
    <row r="125" spans="4:4" s="240" customFormat="1">
      <c r="D125" s="299"/>
    </row>
    <row r="126" spans="4:4" s="240" customFormat="1">
      <c r="D126" s="299"/>
    </row>
    <row r="127" spans="4:4" s="240" customFormat="1">
      <c r="D127" s="299"/>
    </row>
    <row r="128" spans="4:4" s="240" customFormat="1">
      <c r="D128" s="299"/>
    </row>
    <row r="129" spans="4:4" s="240" customFormat="1">
      <c r="D129" s="299"/>
    </row>
    <row r="130" spans="4:4" s="240" customFormat="1">
      <c r="D130" s="299"/>
    </row>
    <row r="131" spans="4:4" s="240" customFormat="1">
      <c r="D131" s="299"/>
    </row>
    <row r="132" spans="4:4" s="240" customFormat="1">
      <c r="D132" s="299"/>
    </row>
    <row r="133" spans="4:4" s="240" customFormat="1">
      <c r="D133" s="299"/>
    </row>
    <row r="134" spans="4:4" s="240" customFormat="1">
      <c r="D134" s="299"/>
    </row>
    <row r="135" spans="4:4" s="240" customFormat="1">
      <c r="D135" s="299"/>
    </row>
    <row r="136" spans="4:4" s="240" customFormat="1">
      <c r="D136" s="299"/>
    </row>
    <row r="137" spans="4:4" s="240" customFormat="1">
      <c r="D137" s="299"/>
    </row>
    <row r="138" spans="4:4" s="240" customFormat="1">
      <c r="D138" s="299"/>
    </row>
    <row r="139" spans="4:4" s="240" customFormat="1">
      <c r="D139" s="299"/>
    </row>
    <row r="140" spans="4:4" s="240" customFormat="1">
      <c r="D140" s="299"/>
    </row>
    <row r="141" spans="4:4" s="240" customFormat="1">
      <c r="D141" s="299"/>
    </row>
    <row r="142" spans="4:4" s="240" customFormat="1">
      <c r="D142" s="299"/>
    </row>
    <row r="143" spans="4:4" s="240" customFormat="1">
      <c r="D143" s="299"/>
    </row>
    <row r="144" spans="4:4" s="240" customFormat="1">
      <c r="D144" s="299"/>
    </row>
    <row r="145" spans="4:4" s="240" customFormat="1">
      <c r="D145" s="299"/>
    </row>
    <row r="146" spans="4:4" s="240" customFormat="1">
      <c r="D146" s="299"/>
    </row>
    <row r="147" spans="4:4" s="240" customFormat="1">
      <c r="D147" s="299"/>
    </row>
    <row r="148" spans="4:4" s="240" customFormat="1">
      <c r="D148" s="299"/>
    </row>
    <row r="149" spans="4:4" s="240" customFormat="1">
      <c r="D149" s="299"/>
    </row>
    <row r="150" spans="4:4" s="240" customFormat="1">
      <c r="D150" s="299"/>
    </row>
    <row r="151" spans="4:4" s="240" customFormat="1">
      <c r="D151" s="299"/>
    </row>
    <row r="152" spans="4:4" s="240" customFormat="1">
      <c r="D152" s="299"/>
    </row>
    <row r="153" spans="4:4" s="240" customFormat="1">
      <c r="D153" s="299"/>
    </row>
    <row r="154" spans="4:4" s="240" customFormat="1">
      <c r="D154" s="299"/>
    </row>
    <row r="155" spans="4:4" s="240" customFormat="1">
      <c r="D155" s="299"/>
    </row>
    <row r="156" spans="4:4" s="240" customFormat="1">
      <c r="D156" s="299"/>
    </row>
    <row r="157" spans="4:4" s="240" customFormat="1">
      <c r="D157" s="299"/>
    </row>
    <row r="158" spans="4:4" s="240" customFormat="1">
      <c r="D158" s="299"/>
    </row>
    <row r="159" spans="4:4" s="240" customFormat="1">
      <c r="D159" s="299"/>
    </row>
    <row r="160" spans="4:4" s="240" customFormat="1">
      <c r="D160" s="299"/>
    </row>
    <row r="161" spans="4:4" s="240" customFormat="1">
      <c r="D161" s="299"/>
    </row>
    <row r="162" spans="4:4" s="240" customFormat="1">
      <c r="D162" s="299"/>
    </row>
    <row r="163" spans="4:4" s="240" customFormat="1">
      <c r="D163" s="299"/>
    </row>
    <row r="164" spans="4:4" s="240" customFormat="1">
      <c r="D164" s="299"/>
    </row>
    <row r="165" spans="4:4" s="240" customFormat="1">
      <c r="D165" s="299"/>
    </row>
    <row r="166" spans="4:4" s="240" customFormat="1">
      <c r="D166" s="299"/>
    </row>
    <row r="167" spans="4:4" s="240" customFormat="1">
      <c r="D167" s="299"/>
    </row>
    <row r="168" spans="4:4" s="240" customFormat="1">
      <c r="D168" s="299"/>
    </row>
    <row r="169" spans="4:4" s="240" customFormat="1">
      <c r="D169" s="299"/>
    </row>
    <row r="170" spans="4:4" s="240" customFormat="1">
      <c r="D170" s="299"/>
    </row>
    <row r="171" spans="4:4" s="240" customFormat="1">
      <c r="D171" s="299"/>
    </row>
    <row r="172" spans="4:4" s="240" customFormat="1">
      <c r="D172" s="299"/>
    </row>
    <row r="173" spans="4:4" s="240" customFormat="1">
      <c r="D173" s="299"/>
    </row>
    <row r="174" spans="4:4" s="240" customFormat="1">
      <c r="D174" s="299"/>
    </row>
    <row r="175" spans="4:4" s="240" customFormat="1">
      <c r="D175" s="299"/>
    </row>
    <row r="176" spans="4:4" s="240" customFormat="1">
      <c r="D176" s="299"/>
    </row>
    <row r="177" spans="4:4" s="240" customFormat="1">
      <c r="D177" s="299"/>
    </row>
    <row r="178" spans="4:4" s="240" customFormat="1">
      <c r="D178" s="299"/>
    </row>
    <row r="179" spans="4:4" s="240" customFormat="1">
      <c r="D179" s="299"/>
    </row>
    <row r="180" spans="4:4" s="240" customFormat="1">
      <c r="D180" s="299"/>
    </row>
    <row r="181" spans="4:4" s="240" customFormat="1">
      <c r="D181" s="299"/>
    </row>
    <row r="182" spans="4:4" s="240" customFormat="1">
      <c r="D182" s="299"/>
    </row>
    <row r="183" spans="4:4" s="240" customFormat="1">
      <c r="D183" s="299"/>
    </row>
    <row r="184" spans="4:4" s="240" customFormat="1">
      <c r="D184" s="299"/>
    </row>
    <row r="185" spans="4:4" s="240" customFormat="1">
      <c r="D185" s="299"/>
    </row>
    <row r="186" spans="4:4" s="240" customFormat="1">
      <c r="D186" s="299"/>
    </row>
    <row r="187" spans="4:4" s="240" customFormat="1">
      <c r="D187" s="299"/>
    </row>
    <row r="188" spans="4:4" s="240" customFormat="1">
      <c r="D188" s="299"/>
    </row>
    <row r="189" spans="4:4" s="240" customFormat="1">
      <c r="D189" s="299"/>
    </row>
    <row r="190" spans="4:4" s="240" customFormat="1">
      <c r="D190" s="299"/>
    </row>
    <row r="191" spans="4:4" s="240" customFormat="1">
      <c r="D191" s="299"/>
    </row>
    <row r="192" spans="4:4" s="240" customFormat="1">
      <c r="D192" s="299"/>
    </row>
    <row r="193" spans="4:4" s="240" customFormat="1">
      <c r="D193" s="299"/>
    </row>
    <row r="194" spans="4:4" s="240" customFormat="1">
      <c r="D194" s="299"/>
    </row>
    <row r="195" spans="4:4" s="240" customFormat="1">
      <c r="D195" s="299"/>
    </row>
    <row r="196" spans="4:4" s="240" customFormat="1">
      <c r="D196" s="299"/>
    </row>
    <row r="197" spans="4:4" s="240" customFormat="1">
      <c r="D197" s="299"/>
    </row>
    <row r="198" spans="4:4" s="240" customFormat="1">
      <c r="D198" s="299"/>
    </row>
    <row r="199" spans="4:4" s="240" customFormat="1">
      <c r="D199" s="299"/>
    </row>
    <row r="200" spans="4:4" s="240" customFormat="1">
      <c r="D200" s="299"/>
    </row>
    <row r="201" spans="4:4" s="240" customFormat="1">
      <c r="D201" s="299"/>
    </row>
    <row r="202" spans="4:4" s="240" customFormat="1">
      <c r="D202" s="299"/>
    </row>
    <row r="203" spans="4:4" s="240" customFormat="1">
      <c r="D203" s="299"/>
    </row>
    <row r="204" spans="4:4" s="240" customFormat="1">
      <c r="D204" s="299"/>
    </row>
    <row r="205" spans="4:4" s="240" customFormat="1">
      <c r="D205" s="299"/>
    </row>
    <row r="206" spans="4:4" s="240" customFormat="1">
      <c r="D206" s="299"/>
    </row>
    <row r="207" spans="4:4" s="240" customFormat="1">
      <c r="D207" s="299"/>
    </row>
    <row r="208" spans="4:4" s="240" customFormat="1">
      <c r="D208" s="299"/>
    </row>
    <row r="209" spans="4:4" s="240" customFormat="1">
      <c r="D209" s="299"/>
    </row>
    <row r="210" spans="4:4" s="240" customFormat="1">
      <c r="D210" s="299"/>
    </row>
    <row r="211" spans="4:4" s="240" customFormat="1">
      <c r="D211" s="299"/>
    </row>
    <row r="212" spans="4:4" s="240" customFormat="1">
      <c r="D212" s="299"/>
    </row>
    <row r="213" spans="4:4" s="240" customFormat="1">
      <c r="D213" s="299"/>
    </row>
    <row r="214" spans="4:4" s="240" customFormat="1">
      <c r="D214" s="299"/>
    </row>
    <row r="215" spans="4:4" s="240" customFormat="1">
      <c r="D215" s="299"/>
    </row>
    <row r="216" spans="4:4" s="240" customFormat="1">
      <c r="D216" s="299"/>
    </row>
    <row r="217" spans="4:4" s="240" customFormat="1">
      <c r="D217" s="299"/>
    </row>
    <row r="218" spans="4:4" s="240" customFormat="1">
      <c r="D218" s="299"/>
    </row>
    <row r="219" spans="4:4" s="240" customFormat="1">
      <c r="D219" s="299"/>
    </row>
    <row r="220" spans="4:4" s="240" customFormat="1">
      <c r="D220" s="299"/>
    </row>
    <row r="221" spans="4:4" s="240" customFormat="1">
      <c r="D221" s="299"/>
    </row>
    <row r="222" spans="4:4" s="240" customFormat="1">
      <c r="D222" s="299"/>
    </row>
    <row r="223" spans="4:4" s="240" customFormat="1">
      <c r="D223" s="299"/>
    </row>
    <row r="224" spans="4:4" s="240" customFormat="1">
      <c r="D224" s="299"/>
    </row>
    <row r="225" spans="4:4" s="240" customFormat="1">
      <c r="D225" s="299"/>
    </row>
    <row r="226" spans="4:4" s="240" customFormat="1">
      <c r="D226" s="299"/>
    </row>
    <row r="227" spans="4:4" s="240" customFormat="1">
      <c r="D227" s="299"/>
    </row>
    <row r="228" spans="4:4" s="240" customFormat="1">
      <c r="D228" s="299"/>
    </row>
    <row r="229" spans="4:4" s="240" customFormat="1">
      <c r="D229" s="299"/>
    </row>
    <row r="230" spans="4:4" s="240" customFormat="1">
      <c r="D230" s="299"/>
    </row>
    <row r="231" spans="4:4" s="240" customFormat="1">
      <c r="D231" s="299"/>
    </row>
    <row r="232" spans="4:4" s="240" customFormat="1">
      <c r="D232" s="299"/>
    </row>
    <row r="233" spans="4:4" s="240" customFormat="1">
      <c r="D233" s="299"/>
    </row>
    <row r="234" spans="4:4" s="240" customFormat="1">
      <c r="D234" s="299"/>
    </row>
    <row r="235" spans="4:4" s="240" customFormat="1">
      <c r="D235" s="299"/>
    </row>
    <row r="236" spans="4:4" s="240" customFormat="1">
      <c r="D236" s="299"/>
    </row>
    <row r="237" spans="4:4" s="240" customFormat="1">
      <c r="D237" s="299"/>
    </row>
    <row r="238" spans="4:4" s="240" customFormat="1">
      <c r="D238" s="299"/>
    </row>
    <row r="239" spans="4:4" s="240" customFormat="1">
      <c r="D239" s="299"/>
    </row>
    <row r="240" spans="4:4" s="240" customFormat="1">
      <c r="D240" s="299"/>
    </row>
    <row r="241" spans="4:4" s="240" customFormat="1">
      <c r="D241" s="299"/>
    </row>
    <row r="242" spans="4:4" s="240" customFormat="1">
      <c r="D242" s="299"/>
    </row>
    <row r="243" spans="4:4" s="240" customFormat="1">
      <c r="D243" s="299"/>
    </row>
    <row r="244" spans="4:4" s="240" customFormat="1">
      <c r="D244" s="299"/>
    </row>
    <row r="245" spans="4:4" s="240" customFormat="1">
      <c r="D245" s="299"/>
    </row>
    <row r="246" spans="4:4" s="240" customFormat="1">
      <c r="D246" s="299"/>
    </row>
    <row r="247" spans="4:4" s="240" customFormat="1">
      <c r="D247" s="299"/>
    </row>
    <row r="248" spans="4:4" s="240" customFormat="1">
      <c r="D248" s="299"/>
    </row>
    <row r="249" spans="4:4" s="240" customFormat="1">
      <c r="D249" s="299"/>
    </row>
    <row r="250" spans="4:4" s="240" customFormat="1">
      <c r="D250" s="299"/>
    </row>
    <row r="251" spans="4:4" s="240" customFormat="1">
      <c r="D251" s="299"/>
    </row>
    <row r="252" spans="4:4" s="240" customFormat="1">
      <c r="D252" s="299"/>
    </row>
    <row r="253" spans="4:4" s="240" customFormat="1">
      <c r="D253" s="299"/>
    </row>
    <row r="254" spans="4:4" s="240" customFormat="1">
      <c r="D254" s="299"/>
    </row>
    <row r="255" spans="4:4" s="240" customFormat="1">
      <c r="D255" s="299"/>
    </row>
    <row r="256" spans="4:4" s="240" customFormat="1">
      <c r="D256" s="299"/>
    </row>
    <row r="257" spans="4:4" s="240" customFormat="1">
      <c r="D257" s="299"/>
    </row>
    <row r="258" spans="4:4" s="240" customFormat="1">
      <c r="D258" s="299"/>
    </row>
    <row r="259" spans="4:4" s="240" customFormat="1">
      <c r="D259" s="299"/>
    </row>
    <row r="260" spans="4:4" s="240" customFormat="1">
      <c r="D260" s="299"/>
    </row>
    <row r="261" spans="4:4" s="240" customFormat="1">
      <c r="D261" s="299"/>
    </row>
    <row r="262" spans="4:4" s="240" customFormat="1">
      <c r="D262" s="299"/>
    </row>
    <row r="263" spans="4:4" s="240" customFormat="1">
      <c r="D263" s="299"/>
    </row>
    <row r="264" spans="4:4" s="240" customFormat="1">
      <c r="D264" s="299"/>
    </row>
    <row r="265" spans="4:4" s="240" customFormat="1">
      <c r="D265" s="299"/>
    </row>
    <row r="266" spans="4:4" s="240" customFormat="1">
      <c r="D266" s="299"/>
    </row>
    <row r="267" spans="4:4" s="240" customFormat="1">
      <c r="D267" s="299"/>
    </row>
    <row r="268" spans="4:4" s="240" customFormat="1">
      <c r="D268" s="299"/>
    </row>
    <row r="269" spans="4:4" s="240" customFormat="1">
      <c r="D269" s="299"/>
    </row>
    <row r="270" spans="4:4" s="240" customFormat="1">
      <c r="D270" s="299"/>
    </row>
    <row r="271" spans="4:4" s="240" customFormat="1">
      <c r="D271" s="299"/>
    </row>
    <row r="272" spans="4:4" s="240" customFormat="1">
      <c r="D272" s="299"/>
    </row>
    <row r="273" spans="4:4" s="240" customFormat="1">
      <c r="D273" s="299"/>
    </row>
    <row r="274" spans="4:4" s="240" customFormat="1">
      <c r="D274" s="299"/>
    </row>
    <row r="275" spans="4:4" s="240" customFormat="1">
      <c r="D275" s="299"/>
    </row>
    <row r="276" spans="4:4" s="240" customFormat="1">
      <c r="D276" s="299"/>
    </row>
    <row r="277" spans="4:4" s="240" customFormat="1">
      <c r="D277" s="299"/>
    </row>
    <row r="278" spans="4:4" s="240" customFormat="1">
      <c r="D278" s="299"/>
    </row>
    <row r="279" spans="4:4" s="240" customFormat="1">
      <c r="D279" s="299"/>
    </row>
    <row r="280" spans="4:4" s="240" customFormat="1">
      <c r="D280" s="299"/>
    </row>
    <row r="281" spans="4:4" s="240" customFormat="1">
      <c r="D281" s="299"/>
    </row>
    <row r="282" spans="4:4" s="240" customFormat="1">
      <c r="D282" s="299"/>
    </row>
    <row r="283" spans="4:4" s="240" customFormat="1">
      <c r="D283" s="299"/>
    </row>
    <row r="284" spans="4:4" s="240" customFormat="1">
      <c r="D284" s="299"/>
    </row>
    <row r="285" spans="4:4" s="240" customFormat="1">
      <c r="D285" s="299"/>
    </row>
    <row r="286" spans="4:4" s="240" customFormat="1">
      <c r="D286" s="299"/>
    </row>
    <row r="287" spans="4:4" s="240" customFormat="1">
      <c r="D287" s="299"/>
    </row>
    <row r="288" spans="4:4" s="240" customFormat="1">
      <c r="D288" s="299"/>
    </row>
    <row r="289" spans="4:4" s="240" customFormat="1">
      <c r="D289" s="299"/>
    </row>
    <row r="290" spans="4:4" s="240" customFormat="1">
      <c r="D290" s="299"/>
    </row>
    <row r="291" spans="4:4" s="240" customFormat="1">
      <c r="D291" s="299"/>
    </row>
    <row r="292" spans="4:4" s="240" customFormat="1">
      <c r="D292" s="299"/>
    </row>
    <row r="293" spans="4:4" s="240" customFormat="1">
      <c r="D293" s="299"/>
    </row>
    <row r="294" spans="4:4" s="240" customFormat="1">
      <c r="D294" s="299"/>
    </row>
    <row r="295" spans="4:4" s="240" customFormat="1">
      <c r="D295" s="299"/>
    </row>
    <row r="296" spans="4:4" s="240" customFormat="1">
      <c r="D296" s="299"/>
    </row>
    <row r="297" spans="4:4" s="240" customFormat="1">
      <c r="D297" s="299"/>
    </row>
    <row r="298" spans="4:4" s="240" customFormat="1">
      <c r="D298" s="299"/>
    </row>
    <row r="299" spans="4:4" s="240" customFormat="1">
      <c r="D299" s="299"/>
    </row>
    <row r="300" spans="4:4" s="240" customFormat="1">
      <c r="D300" s="299"/>
    </row>
    <row r="301" spans="4:4" s="240" customFormat="1">
      <c r="D301" s="299"/>
    </row>
    <row r="302" spans="4:4" s="240" customFormat="1">
      <c r="D302" s="299"/>
    </row>
    <row r="303" spans="4:4" s="240" customFormat="1">
      <c r="D303" s="299"/>
    </row>
    <row r="304" spans="4:4" s="240" customFormat="1">
      <c r="D304" s="299"/>
    </row>
    <row r="305" spans="3:17" s="240" customFormat="1">
      <c r="D305" s="299"/>
    </row>
    <row r="306" spans="3:17" s="240" customFormat="1">
      <c r="D306" s="299"/>
    </row>
    <row r="307" spans="3:17" s="240" customFormat="1">
      <c r="D307" s="299"/>
    </row>
    <row r="308" spans="3:17" s="240" customFormat="1">
      <c r="D308" s="299"/>
    </row>
    <row r="309" spans="3:17" s="240" customFormat="1">
      <c r="D309" s="299"/>
    </row>
    <row r="310" spans="3:17" s="240" customFormat="1">
      <c r="D310" s="299"/>
    </row>
    <row r="311" spans="3:17" s="240" customFormat="1">
      <c r="D311" s="299"/>
    </row>
    <row r="312" spans="3:17" s="240" customFormat="1">
      <c r="D312" s="299"/>
    </row>
    <row r="313" spans="3:17" s="240" customFormat="1">
      <c r="D313" s="299"/>
    </row>
    <row r="314" spans="3:17" s="240" customFormat="1">
      <c r="D314" s="299"/>
    </row>
    <row r="315" spans="3:17" s="240" customFormat="1">
      <c r="D315" s="299"/>
    </row>
    <row r="316" spans="3:17" s="240" customFormat="1">
      <c r="D316" s="299"/>
      <c r="J316" s="300"/>
    </row>
    <row r="317" spans="3:17" s="240" customFormat="1">
      <c r="C317" s="300"/>
      <c r="D317" s="304"/>
      <c r="E317" s="300"/>
      <c r="F317" s="300"/>
      <c r="H317" s="300"/>
      <c r="I317" s="300"/>
      <c r="J317" s="300"/>
      <c r="K317" s="300"/>
      <c r="L317" s="300"/>
      <c r="M317" s="300"/>
      <c r="N317" s="300"/>
      <c r="O317" s="300"/>
      <c r="P317" s="300"/>
      <c r="Q317" s="300"/>
    </row>
    <row r="318" spans="3:17" s="240" customFormat="1">
      <c r="C318" s="300"/>
      <c r="D318" s="304"/>
      <c r="E318" s="300"/>
      <c r="F318" s="300"/>
      <c r="H318" s="300"/>
      <c r="I318" s="300"/>
      <c r="J318" s="300"/>
      <c r="K318" s="300"/>
      <c r="L318" s="300"/>
      <c r="M318" s="300"/>
      <c r="N318" s="300"/>
      <c r="O318" s="300"/>
      <c r="P318" s="300"/>
      <c r="Q318" s="300"/>
    </row>
    <row r="319" spans="3:17" s="240" customFormat="1">
      <c r="C319" s="300"/>
      <c r="D319" s="304"/>
      <c r="E319" s="300"/>
      <c r="F319" s="300"/>
      <c r="H319" s="300"/>
      <c r="I319" s="300"/>
      <c r="J319" s="300"/>
      <c r="K319" s="300"/>
      <c r="L319" s="300"/>
      <c r="M319" s="300"/>
      <c r="N319" s="300"/>
      <c r="O319" s="300"/>
      <c r="P319" s="300"/>
      <c r="Q319" s="300"/>
    </row>
    <row r="320" spans="3:17" s="240" customFormat="1">
      <c r="C320" s="300"/>
      <c r="D320" s="304"/>
      <c r="E320" s="300"/>
      <c r="F320" s="300"/>
      <c r="H320" s="300"/>
      <c r="I320" s="300"/>
      <c r="J320" s="300"/>
      <c r="K320" s="300"/>
      <c r="L320" s="300"/>
      <c r="M320" s="300"/>
      <c r="N320" s="300"/>
      <c r="O320" s="300"/>
      <c r="P320" s="300"/>
      <c r="Q320" s="300"/>
    </row>
  </sheetData>
  <mergeCells count="2">
    <mergeCell ref="H6:L6"/>
    <mergeCell ref="N6:Q6"/>
  </mergeCells>
  <phoneticPr fontId="11" type="noConversion"/>
  <dataValidations count="3">
    <dataValidation type="list" allowBlank="1" showInputMessage="1" showErrorMessage="1" sqref="N13:N22" xr:uid="{00000000-0002-0000-0B00-000000000000}">
      <formula1>$U$4:$U$7</formula1>
    </dataValidation>
    <dataValidation type="list" allowBlank="1" showInputMessage="1" showErrorMessage="1" sqref="P13:P22" xr:uid="{00000000-0002-0000-0B00-000001000000}">
      <formula1>$U$50:$U$52</formula1>
    </dataValidation>
    <dataValidation type="list" allowBlank="1" showInputMessage="1" showErrorMessage="1" sqref="O13:O22" xr:uid="{00000000-0002-0000-0B00-000002000000}">
      <formula1>$U$10:$U$48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CL320"/>
  <sheetViews>
    <sheetView zoomScale="70" zoomScaleNormal="70" zoomScaleSheetLayoutView="85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8" width="11.61328125" customWidth="1"/>
    <col min="9" max="12" width="11" customWidth="1"/>
    <col min="13" max="14" width="2.61328125" style="30" customWidth="1"/>
    <col min="15" max="79" width="8.921875" style="30"/>
  </cols>
  <sheetData>
    <row r="1" spans="2:90" s="30" customFormat="1" ht="16" thickBot="1">
      <c r="D1" s="80"/>
    </row>
    <row r="2" spans="2:90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4"/>
      <c r="N2" s="19"/>
    </row>
    <row r="3" spans="2:90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37"/>
      <c r="N3" s="19"/>
    </row>
    <row r="4" spans="2:90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37"/>
      <c r="N4" s="19"/>
    </row>
    <row r="5" spans="2:90" s="30" customFormat="1">
      <c r="B5" s="35"/>
      <c r="C5" s="38" t="s">
        <v>685</v>
      </c>
      <c r="D5" s="26"/>
      <c r="E5" s="15"/>
      <c r="F5" s="16"/>
      <c r="G5" s="19"/>
      <c r="H5" s="19"/>
      <c r="I5" s="19"/>
      <c r="J5" s="19"/>
      <c r="K5" s="19"/>
      <c r="L5" s="19"/>
      <c r="M5" s="37"/>
      <c r="N5" s="19"/>
    </row>
    <row r="6" spans="2:90" s="30" customFormat="1">
      <c r="B6" s="35"/>
      <c r="C6" s="39"/>
      <c r="D6" s="26"/>
      <c r="E6" s="15"/>
      <c r="F6" s="15"/>
      <c r="G6" s="19"/>
      <c r="H6" s="386" t="s">
        <v>480</v>
      </c>
      <c r="I6" s="380"/>
      <c r="J6" s="380"/>
      <c r="K6" s="380"/>
      <c r="L6" s="381"/>
      <c r="M6" s="37"/>
      <c r="N6" s="19"/>
    </row>
    <row r="7" spans="2:90">
      <c r="B7" s="35"/>
      <c r="C7" s="40"/>
      <c r="D7" s="83"/>
      <c r="E7" s="12"/>
      <c r="F7" s="12"/>
      <c r="G7" s="19"/>
      <c r="H7" s="66" t="s">
        <v>29</v>
      </c>
      <c r="I7" s="66" t="s">
        <v>29</v>
      </c>
      <c r="J7" s="3" t="s">
        <v>29</v>
      </c>
      <c r="K7" s="3" t="s">
        <v>29</v>
      </c>
      <c r="L7" s="3" t="s">
        <v>29</v>
      </c>
      <c r="M7" s="37"/>
      <c r="N7" s="19"/>
    </row>
    <row r="8" spans="2:90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7"/>
      <c r="N8" s="19"/>
    </row>
    <row r="9" spans="2:90" s="30" customFormat="1">
      <c r="B9" s="35"/>
      <c r="C9" s="44"/>
      <c r="D9" s="82"/>
      <c r="E9" s="8"/>
      <c r="F9" s="8"/>
      <c r="G9" s="19"/>
      <c r="H9" s="4" t="s">
        <v>481</v>
      </c>
      <c r="I9" s="4" t="s">
        <v>482</v>
      </c>
      <c r="J9" s="4" t="s">
        <v>483</v>
      </c>
      <c r="K9" s="4" t="s">
        <v>484</v>
      </c>
      <c r="L9" s="4" t="s">
        <v>485</v>
      </c>
      <c r="M9" s="37"/>
      <c r="N9" s="19"/>
      <c r="CB9"/>
      <c r="CC9"/>
      <c r="CD9"/>
      <c r="CE9"/>
      <c r="CF9"/>
      <c r="CG9"/>
      <c r="CH9"/>
      <c r="CI9"/>
      <c r="CJ9"/>
      <c r="CK9"/>
      <c r="CL9"/>
    </row>
    <row r="10" spans="2:90" s="30" customFormat="1">
      <c r="B10" s="62"/>
      <c r="D10" s="80"/>
      <c r="H10" s="76">
        <v>46478</v>
      </c>
      <c r="I10" s="76">
        <v>46844</v>
      </c>
      <c r="J10" s="76">
        <v>47209</v>
      </c>
      <c r="K10" s="76">
        <v>47574</v>
      </c>
      <c r="L10" s="76">
        <v>47939</v>
      </c>
      <c r="M10" s="50"/>
      <c r="P10" s="54"/>
    </row>
    <row r="11" spans="2:90" s="30" customFormat="1">
      <c r="B11" s="62"/>
      <c r="C11" s="46" t="s">
        <v>0</v>
      </c>
      <c r="D11" s="79" t="s">
        <v>686</v>
      </c>
      <c r="E11" s="18"/>
      <c r="F11" s="19"/>
      <c r="M11" s="50"/>
      <c r="P11" s="54"/>
    </row>
    <row r="12" spans="2:90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21"/>
      <c r="I12" s="21"/>
      <c r="J12" s="21"/>
      <c r="K12" s="21"/>
      <c r="L12" s="21"/>
      <c r="M12" s="50"/>
      <c r="P12" s="54"/>
    </row>
    <row r="13" spans="2:90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93"/>
      <c r="I13" s="93"/>
      <c r="J13" s="93"/>
      <c r="K13" s="93"/>
      <c r="L13" s="93"/>
      <c r="M13" s="50"/>
      <c r="P13" s="54"/>
    </row>
    <row r="14" spans="2:90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93"/>
      <c r="I14" s="93"/>
      <c r="J14" s="93"/>
      <c r="K14" s="93"/>
      <c r="L14" s="93"/>
      <c r="M14" s="50"/>
    </row>
    <row r="15" spans="2:90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93"/>
      <c r="I15" s="93"/>
      <c r="J15" s="93"/>
      <c r="K15" s="93"/>
      <c r="L15" s="93"/>
      <c r="M15" s="50"/>
    </row>
    <row r="16" spans="2:90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50"/>
    </row>
    <row r="17" spans="2:13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50"/>
    </row>
    <row r="18" spans="2:13" s="30" customFormat="1">
      <c r="B18" s="62"/>
      <c r="C18" s="46" t="s">
        <v>1</v>
      </c>
      <c r="D18" s="79" t="s">
        <v>687</v>
      </c>
      <c r="E18" s="18"/>
      <c r="F18" s="19"/>
      <c r="H18" s="95"/>
      <c r="I18" s="95"/>
      <c r="J18" s="95"/>
      <c r="K18" s="95"/>
      <c r="L18" s="95"/>
      <c r="M18" s="50"/>
    </row>
    <row r="19" spans="2:13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21"/>
      <c r="I19" s="21"/>
      <c r="J19" s="21"/>
      <c r="K19" s="21"/>
      <c r="L19" s="21"/>
      <c r="M19" s="50"/>
    </row>
    <row r="20" spans="2:13" s="30" customFormat="1">
      <c r="B20" s="62"/>
      <c r="C20" s="7">
        <f t="shared" ref="C20:C21" si="2">C19+1</f>
        <v>7</v>
      </c>
      <c r="D20" s="13" t="s">
        <v>176</v>
      </c>
      <c r="E20" s="48" t="s">
        <v>60</v>
      </c>
      <c r="F20" s="49">
        <v>0</v>
      </c>
      <c r="H20" s="93"/>
      <c r="I20" s="93"/>
      <c r="J20" s="93"/>
      <c r="K20" s="93"/>
      <c r="L20" s="93"/>
      <c r="M20" s="50"/>
    </row>
    <row r="21" spans="2:13" s="30" customFormat="1">
      <c r="B21" s="62"/>
      <c r="C21" s="7">
        <f t="shared" si="2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3">I20</f>
        <v>0</v>
      </c>
      <c r="J21" s="94">
        <f t="shared" si="3"/>
        <v>0</v>
      </c>
      <c r="K21" s="94">
        <f t="shared" si="3"/>
        <v>0</v>
      </c>
      <c r="L21" s="94">
        <f t="shared" si="3"/>
        <v>0</v>
      </c>
      <c r="M21" s="50"/>
    </row>
    <row r="22" spans="2:13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50"/>
    </row>
    <row r="23" spans="2:13" s="30" customFormat="1">
      <c r="B23" s="62"/>
      <c r="C23" s="46" t="s">
        <v>8</v>
      </c>
      <c r="D23" s="79" t="s">
        <v>688</v>
      </c>
      <c r="E23" s="18"/>
      <c r="F23" s="19"/>
      <c r="H23" s="95"/>
      <c r="I23" s="95"/>
      <c r="J23" s="95"/>
      <c r="K23" s="95"/>
      <c r="L23" s="95"/>
      <c r="M23" s="50"/>
    </row>
    <row r="24" spans="2:13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93"/>
      <c r="I24" s="93"/>
      <c r="J24" s="93"/>
      <c r="K24" s="93"/>
      <c r="L24" s="93"/>
      <c r="M24" s="50"/>
    </row>
    <row r="25" spans="2:13" s="30" customFormat="1">
      <c r="B25" s="62"/>
      <c r="C25" s="7">
        <f t="shared" ref="C25:C29" si="4">C24+1</f>
        <v>10</v>
      </c>
      <c r="D25" s="13" t="s">
        <v>154</v>
      </c>
      <c r="E25" s="48" t="s">
        <v>60</v>
      </c>
      <c r="F25" s="49">
        <v>0</v>
      </c>
      <c r="H25" s="93"/>
      <c r="I25" s="93"/>
      <c r="J25" s="93"/>
      <c r="K25" s="93"/>
      <c r="L25" s="93"/>
      <c r="M25" s="50"/>
    </row>
    <row r="26" spans="2:13" s="30" customFormat="1">
      <c r="B26" s="62"/>
      <c r="C26" s="7">
        <f t="shared" si="4"/>
        <v>11</v>
      </c>
      <c r="D26" s="13" t="s">
        <v>155</v>
      </c>
      <c r="E26" s="48" t="s">
        <v>60</v>
      </c>
      <c r="F26" s="49">
        <v>0</v>
      </c>
      <c r="H26" s="151"/>
      <c r="I26" s="151"/>
      <c r="J26" s="151"/>
      <c r="K26" s="151"/>
      <c r="L26" s="151"/>
      <c r="M26" s="50"/>
    </row>
    <row r="27" spans="2:13" s="30" customFormat="1">
      <c r="B27" s="62"/>
      <c r="C27" s="7">
        <f t="shared" si="4"/>
        <v>12</v>
      </c>
      <c r="D27" s="13" t="s">
        <v>156</v>
      </c>
      <c r="E27" s="48" t="s">
        <v>60</v>
      </c>
      <c r="F27" s="49">
        <v>0</v>
      </c>
      <c r="H27" s="93"/>
      <c r="I27" s="93"/>
      <c r="J27" s="93"/>
      <c r="K27" s="93"/>
      <c r="L27" s="93"/>
      <c r="M27" s="50"/>
    </row>
    <row r="28" spans="2:13" s="30" customFormat="1">
      <c r="B28" s="62"/>
      <c r="C28" s="7">
        <f t="shared" si="4"/>
        <v>13</v>
      </c>
      <c r="D28" s="13" t="s">
        <v>157</v>
      </c>
      <c r="E28" s="48" t="s">
        <v>60</v>
      </c>
      <c r="F28" s="49">
        <v>0</v>
      </c>
      <c r="H28" s="93"/>
      <c r="I28" s="93"/>
      <c r="J28" s="93"/>
      <c r="K28" s="93"/>
      <c r="L28" s="93"/>
      <c r="M28" s="50"/>
    </row>
    <row r="29" spans="2:13" s="30" customFormat="1">
      <c r="B29" s="62"/>
      <c r="C29" s="7">
        <f t="shared" si="4"/>
        <v>14</v>
      </c>
      <c r="D29" s="13" t="s">
        <v>158</v>
      </c>
      <c r="E29" s="48" t="s">
        <v>60</v>
      </c>
      <c r="F29" s="49">
        <v>0</v>
      </c>
      <c r="H29" s="94">
        <f>SUM(H24:H28)</f>
        <v>0</v>
      </c>
      <c r="I29" s="94">
        <f>SUM(I24:I28)</f>
        <v>0</v>
      </c>
      <c r="J29" s="94">
        <f>SUM(J24:J28)</f>
        <v>0</v>
      </c>
      <c r="K29" s="94">
        <f>SUM(K24:K28)</f>
        <v>0</v>
      </c>
      <c r="L29" s="94">
        <f>SUM(L24:L28)</f>
        <v>0</v>
      </c>
      <c r="M29" s="50"/>
    </row>
    <row r="30" spans="2:13" s="30" customFormat="1">
      <c r="B30" s="62"/>
      <c r="C30" s="15"/>
      <c r="D30" s="28"/>
      <c r="E30" s="27"/>
      <c r="F30" s="15"/>
      <c r="H30" s="96"/>
      <c r="I30" s="96"/>
      <c r="J30" s="96"/>
      <c r="K30" s="96"/>
      <c r="L30" s="96"/>
      <c r="M30" s="50"/>
    </row>
    <row r="31" spans="2:13" s="30" customFormat="1">
      <c r="B31" s="62"/>
      <c r="C31" s="46" t="s">
        <v>9</v>
      </c>
      <c r="D31" s="79" t="s">
        <v>171</v>
      </c>
      <c r="E31" s="18"/>
      <c r="F31" s="19"/>
      <c r="H31" s="95"/>
      <c r="I31" s="95"/>
      <c r="J31" s="95"/>
      <c r="K31" s="95"/>
      <c r="L31" s="95"/>
      <c r="M31" s="50"/>
    </row>
    <row r="32" spans="2:13" s="30" customFormat="1">
      <c r="B32" s="62"/>
      <c r="C32" s="7">
        <f>C29+1</f>
        <v>15</v>
      </c>
      <c r="D32" s="13" t="s">
        <v>171</v>
      </c>
      <c r="E32" s="48" t="s">
        <v>60</v>
      </c>
      <c r="F32" s="49">
        <v>0</v>
      </c>
      <c r="H32" s="94">
        <f>H16+H21+H29</f>
        <v>0</v>
      </c>
      <c r="I32" s="94">
        <f t="shared" ref="I32:L32" si="5">I16+I21+I29</f>
        <v>0</v>
      </c>
      <c r="J32" s="94">
        <f t="shared" si="5"/>
        <v>0</v>
      </c>
      <c r="K32" s="94">
        <f t="shared" si="5"/>
        <v>0</v>
      </c>
      <c r="L32" s="94">
        <f t="shared" si="5"/>
        <v>0</v>
      </c>
      <c r="M32" s="50"/>
    </row>
    <row r="33" spans="2:13" s="30" customFormat="1">
      <c r="B33" s="62"/>
      <c r="D33" s="80"/>
      <c r="M33" s="50"/>
    </row>
    <row r="34" spans="2:13" s="30" customFormat="1">
      <c r="B34" s="62"/>
      <c r="C34" s="46" t="s">
        <v>10</v>
      </c>
      <c r="D34" s="111" t="s">
        <v>211</v>
      </c>
      <c r="M34" s="50"/>
    </row>
    <row r="35" spans="2:13" s="30" customFormat="1">
      <c r="B35" s="62"/>
      <c r="C35" s="7">
        <f>C32+1</f>
        <v>16</v>
      </c>
      <c r="D35" s="13" t="s">
        <v>417</v>
      </c>
      <c r="E35" s="48" t="s">
        <v>15</v>
      </c>
      <c r="F35" s="49">
        <v>1</v>
      </c>
      <c r="H35" s="21"/>
      <c r="I35" s="21"/>
      <c r="J35" s="21"/>
      <c r="K35" s="21"/>
      <c r="L35" s="21"/>
      <c r="M35" s="50"/>
    </row>
    <row r="36" spans="2:13" s="30" customFormat="1">
      <c r="B36" s="62"/>
      <c r="C36" s="7">
        <f t="shared" ref="C36:C39" si="6">C35+1</f>
        <v>17</v>
      </c>
      <c r="D36" s="13" t="s">
        <v>414</v>
      </c>
      <c r="E36" s="48" t="s">
        <v>60</v>
      </c>
      <c r="F36" s="49">
        <v>0</v>
      </c>
      <c r="H36" s="93"/>
      <c r="I36" s="93"/>
      <c r="J36" s="93"/>
      <c r="K36" s="93"/>
      <c r="L36" s="93"/>
      <c r="M36" s="50"/>
    </row>
    <row r="37" spans="2:13" s="30" customFormat="1">
      <c r="B37" s="62"/>
      <c r="C37" s="7">
        <f t="shared" si="6"/>
        <v>18</v>
      </c>
      <c r="D37" s="13" t="s">
        <v>415</v>
      </c>
      <c r="E37" s="48" t="s">
        <v>60</v>
      </c>
      <c r="F37" s="49">
        <v>0</v>
      </c>
      <c r="H37" s="93"/>
      <c r="I37" s="93"/>
      <c r="J37" s="93"/>
      <c r="K37" s="93"/>
      <c r="L37" s="93"/>
      <c r="M37" s="50"/>
    </row>
    <row r="38" spans="2:13" s="30" customFormat="1">
      <c r="B38" s="62"/>
      <c r="C38" s="7">
        <f t="shared" si="6"/>
        <v>19</v>
      </c>
      <c r="D38" s="13" t="s">
        <v>416</v>
      </c>
      <c r="E38" s="48" t="s">
        <v>60</v>
      </c>
      <c r="F38" s="49">
        <v>0</v>
      </c>
      <c r="H38" s="93"/>
      <c r="I38" s="93"/>
      <c r="J38" s="93"/>
      <c r="K38" s="93"/>
      <c r="L38" s="93"/>
      <c r="M38" s="50"/>
    </row>
    <row r="39" spans="2:13" s="30" customFormat="1">
      <c r="B39" s="62"/>
      <c r="C39" s="7">
        <f t="shared" si="6"/>
        <v>20</v>
      </c>
      <c r="D39" s="13" t="s">
        <v>159</v>
      </c>
      <c r="E39" s="48" t="s">
        <v>60</v>
      </c>
      <c r="F39" s="49">
        <v>0</v>
      </c>
      <c r="H39" s="94">
        <f>SUM(H36:H38)</f>
        <v>0</v>
      </c>
      <c r="I39" s="94">
        <f t="shared" ref="I39:L39" si="7">SUM(I36:I38)</f>
        <v>0</v>
      </c>
      <c r="J39" s="94">
        <f t="shared" si="7"/>
        <v>0</v>
      </c>
      <c r="K39" s="94">
        <f t="shared" si="7"/>
        <v>0</v>
      </c>
      <c r="L39" s="94">
        <f t="shared" si="7"/>
        <v>0</v>
      </c>
      <c r="M39" s="50"/>
    </row>
    <row r="40" spans="2:13" s="30" customFormat="1">
      <c r="B40" s="62"/>
      <c r="D40" s="80"/>
      <c r="J40" s="80"/>
      <c r="M40" s="50"/>
    </row>
    <row r="41" spans="2:13" s="30" customFormat="1">
      <c r="B41" s="62"/>
      <c r="C41" s="46" t="s">
        <v>11</v>
      </c>
      <c r="D41" s="79" t="s">
        <v>689</v>
      </c>
      <c r="E41" s="18"/>
      <c r="F41" s="19"/>
      <c r="H41" s="95"/>
      <c r="I41" s="95"/>
      <c r="J41" s="80"/>
      <c r="M41" s="50"/>
    </row>
    <row r="42" spans="2:13" s="30" customFormat="1">
      <c r="B42" s="62"/>
      <c r="C42" s="7">
        <f>C39+1</f>
        <v>21</v>
      </c>
      <c r="D42" s="13" t="s">
        <v>407</v>
      </c>
      <c r="E42" s="48" t="s">
        <v>15</v>
      </c>
      <c r="F42" s="49">
        <v>1</v>
      </c>
      <c r="H42" s="21"/>
      <c r="I42" s="21"/>
      <c r="J42" s="21"/>
      <c r="K42" s="21"/>
      <c r="L42" s="21"/>
      <c r="M42" s="50"/>
    </row>
    <row r="43" spans="2:13" s="30" customFormat="1">
      <c r="B43" s="62"/>
      <c r="C43" s="7">
        <f t="shared" ref="C43:C44" si="8">C42+1</f>
        <v>22</v>
      </c>
      <c r="D43" s="13" t="s">
        <v>176</v>
      </c>
      <c r="E43" s="48" t="s">
        <v>60</v>
      </c>
      <c r="F43" s="49">
        <v>0</v>
      </c>
      <c r="H43" s="93"/>
      <c r="I43" s="93"/>
      <c r="J43" s="93"/>
      <c r="K43" s="93"/>
      <c r="L43" s="93"/>
      <c r="M43" s="50"/>
    </row>
    <row r="44" spans="2:13" s="30" customFormat="1">
      <c r="B44" s="62"/>
      <c r="C44" s="7">
        <f t="shared" si="8"/>
        <v>23</v>
      </c>
      <c r="D44" s="13" t="s">
        <v>176</v>
      </c>
      <c r="E44" s="48" t="s">
        <v>60</v>
      </c>
      <c r="F44" s="49">
        <v>0</v>
      </c>
      <c r="H44" s="94">
        <f t="shared" ref="H44:L44" si="9">H43</f>
        <v>0</v>
      </c>
      <c r="I44" s="94">
        <f t="shared" si="9"/>
        <v>0</v>
      </c>
      <c r="J44" s="94">
        <f t="shared" si="9"/>
        <v>0</v>
      </c>
      <c r="K44" s="94">
        <f t="shared" si="9"/>
        <v>0</v>
      </c>
      <c r="L44" s="94">
        <f t="shared" si="9"/>
        <v>0</v>
      </c>
      <c r="M44" s="50"/>
    </row>
    <row r="45" spans="2:13" s="30" customFormat="1">
      <c r="B45" s="62"/>
      <c r="C45" s="15"/>
      <c r="D45" s="28"/>
      <c r="E45" s="27"/>
      <c r="F45" s="15"/>
      <c r="H45" s="96"/>
      <c r="I45" s="96"/>
      <c r="J45" s="96"/>
      <c r="K45" s="96"/>
      <c r="L45" s="96"/>
      <c r="M45" s="50"/>
    </row>
    <row r="46" spans="2:13" s="30" customFormat="1">
      <c r="B46" s="62"/>
      <c r="C46" s="46" t="s">
        <v>288</v>
      </c>
      <c r="D46" s="79" t="s">
        <v>690</v>
      </c>
      <c r="E46" s="18"/>
      <c r="F46" s="19"/>
      <c r="H46" s="95"/>
      <c r="I46" s="95"/>
      <c r="J46" s="95"/>
      <c r="K46" s="95"/>
      <c r="L46" s="95"/>
      <c r="M46" s="50"/>
    </row>
    <row r="47" spans="2:13" s="30" customFormat="1">
      <c r="B47" s="62"/>
      <c r="C47" s="7">
        <f>C44+1</f>
        <v>24</v>
      </c>
      <c r="D47" s="13" t="s">
        <v>153</v>
      </c>
      <c r="E47" s="48" t="s">
        <v>60</v>
      </c>
      <c r="F47" s="49">
        <v>0</v>
      </c>
      <c r="H47" s="93"/>
      <c r="I47" s="93"/>
      <c r="J47" s="93"/>
      <c r="K47" s="93"/>
      <c r="L47" s="93"/>
      <c r="M47" s="50"/>
    </row>
    <row r="48" spans="2:13" s="30" customFormat="1">
      <c r="B48" s="62"/>
      <c r="C48" s="7">
        <f t="shared" ref="C48:C52" si="10">C47+1</f>
        <v>25</v>
      </c>
      <c r="D48" s="13" t="s">
        <v>154</v>
      </c>
      <c r="E48" s="48" t="s">
        <v>60</v>
      </c>
      <c r="F48" s="49">
        <v>0</v>
      </c>
      <c r="H48" s="93"/>
      <c r="I48" s="93"/>
      <c r="J48" s="93"/>
      <c r="K48" s="93"/>
      <c r="L48" s="93"/>
      <c r="M48" s="50"/>
    </row>
    <row r="49" spans="2:13" s="30" customFormat="1">
      <c r="B49" s="62"/>
      <c r="C49" s="7">
        <f t="shared" si="10"/>
        <v>26</v>
      </c>
      <c r="D49" s="13" t="s">
        <v>155</v>
      </c>
      <c r="E49" s="48" t="s">
        <v>60</v>
      </c>
      <c r="F49" s="49">
        <v>0</v>
      </c>
      <c r="H49" s="151"/>
      <c r="I49" s="151"/>
      <c r="J49" s="151"/>
      <c r="K49" s="151"/>
      <c r="L49" s="151"/>
      <c r="M49" s="50"/>
    </row>
    <row r="50" spans="2:13" s="30" customFormat="1">
      <c r="B50" s="62"/>
      <c r="C50" s="7">
        <f t="shared" si="10"/>
        <v>27</v>
      </c>
      <c r="D50" s="13" t="s">
        <v>156</v>
      </c>
      <c r="E50" s="48" t="s">
        <v>60</v>
      </c>
      <c r="F50" s="49">
        <v>0</v>
      </c>
      <c r="H50" s="93"/>
      <c r="I50" s="93"/>
      <c r="J50" s="93"/>
      <c r="K50" s="93"/>
      <c r="L50" s="93"/>
      <c r="M50" s="50"/>
    </row>
    <row r="51" spans="2:13" s="30" customFormat="1">
      <c r="B51" s="62"/>
      <c r="C51" s="7">
        <f t="shared" si="10"/>
        <v>28</v>
      </c>
      <c r="D51" s="13" t="s">
        <v>157</v>
      </c>
      <c r="E51" s="48" t="s">
        <v>60</v>
      </c>
      <c r="F51" s="49">
        <v>0</v>
      </c>
      <c r="H51" s="93"/>
      <c r="I51" s="93"/>
      <c r="J51" s="93"/>
      <c r="K51" s="93"/>
      <c r="L51" s="93"/>
      <c r="M51" s="50"/>
    </row>
    <row r="52" spans="2:13" s="30" customFormat="1">
      <c r="B52" s="62"/>
      <c r="C52" s="7">
        <f t="shared" si="10"/>
        <v>29</v>
      </c>
      <c r="D52" s="13" t="s">
        <v>158</v>
      </c>
      <c r="E52" s="48" t="s">
        <v>60</v>
      </c>
      <c r="F52" s="49">
        <v>0</v>
      </c>
      <c r="H52" s="94">
        <f>SUM(H47:H51)</f>
        <v>0</v>
      </c>
      <c r="I52" s="94">
        <f>SUM(I47:I51)</f>
        <v>0</v>
      </c>
      <c r="J52" s="94">
        <f t="shared" ref="J52:L52" si="11">SUM(J47:J51)</f>
        <v>0</v>
      </c>
      <c r="K52" s="94">
        <f t="shared" si="11"/>
        <v>0</v>
      </c>
      <c r="L52" s="94">
        <f t="shared" si="11"/>
        <v>0</v>
      </c>
      <c r="M52" s="50"/>
    </row>
    <row r="53" spans="2:13" s="30" customFormat="1">
      <c r="B53" s="62"/>
      <c r="C53" s="15"/>
      <c r="D53" s="28"/>
      <c r="E53" s="27"/>
      <c r="F53" s="15"/>
      <c r="H53" s="96"/>
      <c r="I53" s="96"/>
      <c r="J53" s="96"/>
      <c r="K53" s="96"/>
      <c r="L53" s="96"/>
      <c r="M53" s="50"/>
    </row>
    <row r="54" spans="2:13" s="30" customFormat="1">
      <c r="B54" s="62"/>
      <c r="C54" s="46" t="s">
        <v>567</v>
      </c>
      <c r="D54" s="79" t="s">
        <v>212</v>
      </c>
      <c r="E54" s="18"/>
      <c r="F54" s="19"/>
      <c r="H54" s="95"/>
      <c r="I54" s="95"/>
      <c r="J54" s="95"/>
      <c r="K54" s="95"/>
      <c r="L54" s="95"/>
      <c r="M54" s="50"/>
    </row>
    <row r="55" spans="2:13" s="30" customFormat="1">
      <c r="B55" s="62"/>
      <c r="C55" s="7">
        <f>C52+1</f>
        <v>30</v>
      </c>
      <c r="D55" s="13" t="s">
        <v>212</v>
      </c>
      <c r="E55" s="48" t="s">
        <v>60</v>
      </c>
      <c r="F55" s="49">
        <v>0</v>
      </c>
      <c r="H55" s="94">
        <f t="shared" ref="H55:L55" si="12">H39+H44+H52</f>
        <v>0</v>
      </c>
      <c r="I55" s="94">
        <f t="shared" si="12"/>
        <v>0</v>
      </c>
      <c r="J55" s="94">
        <f t="shared" si="12"/>
        <v>0</v>
      </c>
      <c r="K55" s="94">
        <f t="shared" si="12"/>
        <v>0</v>
      </c>
      <c r="L55" s="94">
        <f t="shared" si="12"/>
        <v>0</v>
      </c>
      <c r="M55" s="50"/>
    </row>
    <row r="56" spans="2:13" s="30" customFormat="1">
      <c r="B56" s="62"/>
      <c r="D56" s="80"/>
      <c r="M56" s="50"/>
    </row>
    <row r="57" spans="2:13" s="30" customFormat="1">
      <c r="B57" s="62"/>
      <c r="C57" s="46" t="s">
        <v>569</v>
      </c>
      <c r="D57" s="79" t="s">
        <v>691</v>
      </c>
      <c r="E57" s="18"/>
      <c r="F57" s="19"/>
      <c r="H57" s="95"/>
      <c r="I57" s="95"/>
      <c r="J57" s="95"/>
      <c r="K57" s="95"/>
      <c r="L57" s="95"/>
      <c r="M57" s="50"/>
    </row>
    <row r="58" spans="2:13" s="30" customFormat="1">
      <c r="B58" s="62"/>
      <c r="C58" s="7">
        <f>C55+1</f>
        <v>31</v>
      </c>
      <c r="D58" s="13" t="s">
        <v>692</v>
      </c>
      <c r="E58" s="48" t="s">
        <v>60</v>
      </c>
      <c r="F58" s="49">
        <v>0</v>
      </c>
      <c r="H58" s="94">
        <f>H32+H55</f>
        <v>0</v>
      </c>
      <c r="I58" s="94">
        <f t="shared" ref="I58:L58" si="13">I32+I55</f>
        <v>0</v>
      </c>
      <c r="J58" s="94">
        <f t="shared" si="13"/>
        <v>0</v>
      </c>
      <c r="K58" s="94">
        <f t="shared" si="13"/>
        <v>0</v>
      </c>
      <c r="L58" s="94">
        <f t="shared" si="13"/>
        <v>0</v>
      </c>
      <c r="M58" s="50"/>
    </row>
    <row r="59" spans="2:13" s="30" customFormat="1" ht="16" thickBot="1">
      <c r="B59" s="51"/>
      <c r="C59" s="52"/>
      <c r="D59" s="89"/>
      <c r="E59" s="52"/>
      <c r="F59" s="52"/>
      <c r="G59" s="52"/>
      <c r="H59" s="52"/>
      <c r="I59" s="52"/>
      <c r="J59" s="52"/>
      <c r="K59" s="52"/>
      <c r="L59" s="52"/>
      <c r="M59" s="53"/>
    </row>
    <row r="60" spans="2:13" s="30" customFormat="1">
      <c r="D60" s="80"/>
    </row>
    <row r="61" spans="2:13" s="30" customFormat="1">
      <c r="D61" s="80"/>
    </row>
    <row r="62" spans="2:13" s="30" customFormat="1">
      <c r="D62" s="80"/>
    </row>
    <row r="63" spans="2:13" s="30" customFormat="1">
      <c r="D63" s="80"/>
    </row>
    <row r="64" spans="2:13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10" s="30" customFormat="1">
      <c r="D305" s="80"/>
    </row>
    <row r="306" spans="4:10" s="30" customFormat="1">
      <c r="D306" s="80"/>
    </row>
    <row r="307" spans="4:10" s="30" customFormat="1">
      <c r="D307" s="80"/>
    </row>
    <row r="308" spans="4:10" s="30" customFormat="1">
      <c r="D308" s="80"/>
    </row>
    <row r="309" spans="4:10" s="30" customFormat="1">
      <c r="D309" s="80"/>
    </row>
    <row r="310" spans="4:10" s="30" customFormat="1">
      <c r="D310" s="80"/>
    </row>
    <row r="311" spans="4:10" s="30" customFormat="1">
      <c r="D311" s="80"/>
    </row>
    <row r="312" spans="4:10" s="30" customFormat="1">
      <c r="D312" s="80"/>
    </row>
    <row r="313" spans="4:10" s="30" customFormat="1">
      <c r="D313" s="80"/>
    </row>
    <row r="314" spans="4:10" s="30" customFormat="1">
      <c r="D314" s="80"/>
    </row>
    <row r="315" spans="4:10" s="30" customFormat="1">
      <c r="D315" s="80"/>
    </row>
    <row r="316" spans="4:10" s="30" customFormat="1">
      <c r="D316" s="80"/>
    </row>
    <row r="317" spans="4:10" s="30" customFormat="1">
      <c r="D317" s="80"/>
    </row>
    <row r="318" spans="4:10" s="30" customFormat="1">
      <c r="D318" s="80"/>
    </row>
    <row r="319" spans="4:10" s="30" customFormat="1">
      <c r="D319" s="80"/>
    </row>
    <row r="320" spans="4:10" s="30" customFormat="1">
      <c r="D320" s="80"/>
      <c r="J320"/>
    </row>
  </sheetData>
  <mergeCells count="1">
    <mergeCell ref="H6:L6"/>
  </mergeCells>
  <conditionalFormatting sqref="AM5">
    <cfRule type="containsText" dxfId="16" priority="1" operator="containsText" text="ERROR">
      <formula>NOT(ISERROR(SEARCH("ERROR",AM5)))</formula>
    </cfRule>
  </conditionalFormatting>
  <pageMargins left="0.7" right="0.7" top="0.75" bottom="0.75" header="0.3" footer="0.3"/>
  <pageSetup paperSize="9" scale="65" orientation="landscape" horizontalDpi="1800" verticalDpi="1800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1:CL320"/>
  <sheetViews>
    <sheetView zoomScale="70" zoomScaleNormal="70" zoomScaleSheetLayoutView="85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8" width="11.61328125" customWidth="1"/>
    <col min="9" max="12" width="11" customWidth="1"/>
    <col min="13" max="14" width="2.61328125" style="30" customWidth="1"/>
    <col min="15" max="79" width="8.921875" style="30"/>
  </cols>
  <sheetData>
    <row r="1" spans="2:90" s="30" customFormat="1" ht="16" thickBot="1">
      <c r="D1" s="80"/>
    </row>
    <row r="2" spans="2:90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4"/>
      <c r="N2" s="19"/>
    </row>
    <row r="3" spans="2:90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37"/>
      <c r="N3" s="19"/>
    </row>
    <row r="4" spans="2:90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37"/>
      <c r="N4" s="19"/>
    </row>
    <row r="5" spans="2:90" s="30" customFormat="1">
      <c r="B5" s="35"/>
      <c r="C5" s="38" t="s">
        <v>693</v>
      </c>
      <c r="D5" s="26"/>
      <c r="E5" s="15"/>
      <c r="F5" s="16"/>
      <c r="G5" s="19"/>
      <c r="H5" s="19"/>
      <c r="I5" s="19"/>
      <c r="J5" s="19"/>
      <c r="K5" s="19"/>
      <c r="L5" s="19"/>
      <c r="M5" s="37"/>
      <c r="N5" s="19"/>
    </row>
    <row r="6" spans="2:90" s="30" customFormat="1">
      <c r="B6" s="35"/>
      <c r="C6" s="39"/>
      <c r="D6" s="26"/>
      <c r="E6" s="15"/>
      <c r="F6" s="15"/>
      <c r="G6" s="19"/>
      <c r="H6" s="386" t="s">
        <v>480</v>
      </c>
      <c r="I6" s="380"/>
      <c r="J6" s="380"/>
      <c r="K6" s="380"/>
      <c r="L6" s="381"/>
      <c r="M6" s="37"/>
      <c r="N6" s="19"/>
    </row>
    <row r="7" spans="2:90">
      <c r="B7" s="35"/>
      <c r="C7" s="40"/>
      <c r="D7" s="83"/>
      <c r="E7" s="12"/>
      <c r="F7" s="12"/>
      <c r="G7" s="19"/>
      <c r="H7" s="66" t="s">
        <v>29</v>
      </c>
      <c r="I7" s="66" t="s">
        <v>29</v>
      </c>
      <c r="J7" s="3" t="s">
        <v>29</v>
      </c>
      <c r="K7" s="3" t="s">
        <v>29</v>
      </c>
      <c r="L7" s="3" t="s">
        <v>29</v>
      </c>
      <c r="M7" s="37"/>
      <c r="N7" s="19"/>
    </row>
    <row r="8" spans="2:90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7"/>
      <c r="N8" s="19"/>
    </row>
    <row r="9" spans="2:90" s="30" customFormat="1">
      <c r="B9" s="35"/>
      <c r="C9" s="44"/>
      <c r="D9" s="82"/>
      <c r="E9" s="8"/>
      <c r="F9" s="8"/>
      <c r="G9" s="19"/>
      <c r="H9" s="4" t="s">
        <v>481</v>
      </c>
      <c r="I9" s="4" t="s">
        <v>482</v>
      </c>
      <c r="J9" s="4" t="s">
        <v>483</v>
      </c>
      <c r="K9" s="4" t="s">
        <v>484</v>
      </c>
      <c r="L9" s="4" t="s">
        <v>485</v>
      </c>
      <c r="M9" s="37"/>
      <c r="N9" s="19"/>
      <c r="CB9"/>
      <c r="CC9"/>
      <c r="CD9"/>
      <c r="CE9"/>
      <c r="CF9"/>
      <c r="CG9"/>
      <c r="CH9"/>
      <c r="CI9"/>
      <c r="CJ9"/>
      <c r="CK9"/>
      <c r="CL9"/>
    </row>
    <row r="10" spans="2:90" s="30" customFormat="1">
      <c r="B10" s="62"/>
      <c r="D10" s="80"/>
      <c r="H10" s="76">
        <v>46478</v>
      </c>
      <c r="I10" s="76">
        <v>46844</v>
      </c>
      <c r="J10" s="76">
        <v>47209</v>
      </c>
      <c r="K10" s="76">
        <v>47574</v>
      </c>
      <c r="L10" s="76">
        <v>47939</v>
      </c>
      <c r="M10" s="50"/>
      <c r="P10" s="54"/>
    </row>
    <row r="11" spans="2:90" s="30" customFormat="1">
      <c r="B11" s="62"/>
      <c r="C11" s="46" t="s">
        <v>0</v>
      </c>
      <c r="D11" s="79" t="s">
        <v>686</v>
      </c>
      <c r="E11" s="18"/>
      <c r="F11" s="19"/>
      <c r="M11" s="50"/>
      <c r="P11" s="54"/>
    </row>
    <row r="12" spans="2:90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21"/>
      <c r="I12" s="21"/>
      <c r="J12" s="21"/>
      <c r="K12" s="21"/>
      <c r="L12" s="21"/>
      <c r="M12" s="50"/>
      <c r="P12" s="54"/>
    </row>
    <row r="13" spans="2:90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93"/>
      <c r="I13" s="93"/>
      <c r="J13" s="93"/>
      <c r="K13" s="93"/>
      <c r="L13" s="93"/>
      <c r="M13" s="50"/>
      <c r="P13" s="54"/>
    </row>
    <row r="14" spans="2:90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93"/>
      <c r="I14" s="93"/>
      <c r="J14" s="93"/>
      <c r="K14" s="93"/>
      <c r="L14" s="93"/>
      <c r="M14" s="50"/>
    </row>
    <row r="15" spans="2:90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93"/>
      <c r="I15" s="93"/>
      <c r="J15" s="93"/>
      <c r="K15" s="93"/>
      <c r="L15" s="93"/>
      <c r="M15" s="50"/>
    </row>
    <row r="16" spans="2:90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50"/>
    </row>
    <row r="17" spans="2:13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50"/>
    </row>
    <row r="18" spans="2:13" s="30" customFormat="1">
      <c r="B18" s="62"/>
      <c r="C18" s="46" t="s">
        <v>1</v>
      </c>
      <c r="D18" s="79" t="s">
        <v>687</v>
      </c>
      <c r="E18" s="18"/>
      <c r="F18" s="19"/>
      <c r="H18" s="95"/>
      <c r="I18" s="95"/>
      <c r="J18" s="95"/>
      <c r="K18" s="95"/>
      <c r="L18" s="95"/>
      <c r="M18" s="50"/>
    </row>
    <row r="19" spans="2:13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21"/>
      <c r="I19" s="21"/>
      <c r="J19" s="21"/>
      <c r="K19" s="21"/>
      <c r="L19" s="21"/>
      <c r="M19" s="50"/>
    </row>
    <row r="20" spans="2:13" s="30" customFormat="1">
      <c r="B20" s="62"/>
      <c r="C20" s="7">
        <f t="shared" ref="C20:C21" si="2">C19+1</f>
        <v>7</v>
      </c>
      <c r="D20" s="13" t="s">
        <v>176</v>
      </c>
      <c r="E20" s="48" t="s">
        <v>60</v>
      </c>
      <c r="F20" s="49">
        <v>0</v>
      </c>
      <c r="H20" s="93"/>
      <c r="I20" s="93"/>
      <c r="J20" s="93"/>
      <c r="K20" s="93"/>
      <c r="L20" s="93"/>
      <c r="M20" s="50"/>
    </row>
    <row r="21" spans="2:13" s="30" customFormat="1">
      <c r="B21" s="62"/>
      <c r="C21" s="7">
        <f t="shared" si="2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3">I20</f>
        <v>0</v>
      </c>
      <c r="J21" s="94">
        <f t="shared" si="3"/>
        <v>0</v>
      </c>
      <c r="K21" s="94">
        <f t="shared" si="3"/>
        <v>0</v>
      </c>
      <c r="L21" s="94">
        <f t="shared" si="3"/>
        <v>0</v>
      </c>
      <c r="M21" s="50"/>
    </row>
    <row r="22" spans="2:13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50"/>
    </row>
    <row r="23" spans="2:13" s="30" customFormat="1">
      <c r="B23" s="62"/>
      <c r="C23" s="46" t="s">
        <v>8</v>
      </c>
      <c r="D23" s="79" t="s">
        <v>688</v>
      </c>
      <c r="E23" s="18"/>
      <c r="F23" s="19"/>
      <c r="H23" s="95"/>
      <c r="I23" s="95"/>
      <c r="J23" s="95"/>
      <c r="K23" s="95"/>
      <c r="L23" s="95"/>
      <c r="M23" s="50"/>
    </row>
    <row r="24" spans="2:13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93"/>
      <c r="I24" s="93"/>
      <c r="J24" s="93"/>
      <c r="K24" s="93"/>
      <c r="L24" s="93"/>
      <c r="M24" s="50"/>
    </row>
    <row r="25" spans="2:13" s="30" customFormat="1">
      <c r="B25" s="62"/>
      <c r="C25" s="7">
        <f t="shared" ref="C25:C29" si="4">C24+1</f>
        <v>10</v>
      </c>
      <c r="D25" s="13" t="s">
        <v>154</v>
      </c>
      <c r="E25" s="48" t="s">
        <v>60</v>
      </c>
      <c r="F25" s="49">
        <v>0</v>
      </c>
      <c r="H25" s="93"/>
      <c r="I25" s="93"/>
      <c r="J25" s="93"/>
      <c r="K25" s="93"/>
      <c r="L25" s="93"/>
      <c r="M25" s="50"/>
    </row>
    <row r="26" spans="2:13" s="30" customFormat="1">
      <c r="B26" s="62"/>
      <c r="C26" s="7">
        <f t="shared" si="4"/>
        <v>11</v>
      </c>
      <c r="D26" s="13" t="s">
        <v>155</v>
      </c>
      <c r="E26" s="48" t="s">
        <v>60</v>
      </c>
      <c r="F26" s="49">
        <v>0</v>
      </c>
      <c r="H26" s="151"/>
      <c r="I26" s="151"/>
      <c r="J26" s="151"/>
      <c r="K26" s="151"/>
      <c r="L26" s="151"/>
      <c r="M26" s="50"/>
    </row>
    <row r="27" spans="2:13" s="30" customFormat="1">
      <c r="B27" s="62"/>
      <c r="C27" s="7">
        <f t="shared" si="4"/>
        <v>12</v>
      </c>
      <c r="D27" s="13" t="s">
        <v>156</v>
      </c>
      <c r="E27" s="48" t="s">
        <v>60</v>
      </c>
      <c r="F27" s="49">
        <v>0</v>
      </c>
      <c r="H27" s="93"/>
      <c r="I27" s="93"/>
      <c r="J27" s="93"/>
      <c r="K27" s="93"/>
      <c r="L27" s="93"/>
      <c r="M27" s="50"/>
    </row>
    <row r="28" spans="2:13" s="30" customFormat="1">
      <c r="B28" s="62"/>
      <c r="C28" s="7">
        <f t="shared" si="4"/>
        <v>13</v>
      </c>
      <c r="D28" s="13" t="s">
        <v>157</v>
      </c>
      <c r="E28" s="48" t="s">
        <v>60</v>
      </c>
      <c r="F28" s="49">
        <v>0</v>
      </c>
      <c r="H28" s="93"/>
      <c r="I28" s="93"/>
      <c r="J28" s="93"/>
      <c r="K28" s="93"/>
      <c r="L28" s="93"/>
      <c r="M28" s="50"/>
    </row>
    <row r="29" spans="2:13" s="30" customFormat="1">
      <c r="B29" s="62"/>
      <c r="C29" s="7">
        <f t="shared" si="4"/>
        <v>14</v>
      </c>
      <c r="D29" s="13" t="s">
        <v>158</v>
      </c>
      <c r="E29" s="48" t="s">
        <v>60</v>
      </c>
      <c r="F29" s="49">
        <v>0</v>
      </c>
      <c r="H29" s="94">
        <f>SUM(H24:H28)</f>
        <v>0</v>
      </c>
      <c r="I29" s="94">
        <f>SUM(I24:I28)</f>
        <v>0</v>
      </c>
      <c r="J29" s="94">
        <f>SUM(J24:J28)</f>
        <v>0</v>
      </c>
      <c r="K29" s="94">
        <f>SUM(K24:K28)</f>
        <v>0</v>
      </c>
      <c r="L29" s="94">
        <f>SUM(L24:L28)</f>
        <v>0</v>
      </c>
      <c r="M29" s="50"/>
    </row>
    <row r="30" spans="2:13" s="30" customFormat="1">
      <c r="B30" s="62"/>
      <c r="C30" s="15"/>
      <c r="D30" s="28"/>
      <c r="E30" s="27"/>
      <c r="F30" s="15"/>
      <c r="H30" s="96"/>
      <c r="I30" s="96"/>
      <c r="J30" s="96"/>
      <c r="K30" s="96"/>
      <c r="L30" s="96"/>
      <c r="M30" s="50"/>
    </row>
    <row r="31" spans="2:13" s="30" customFormat="1">
      <c r="B31" s="62"/>
      <c r="C31" s="46" t="s">
        <v>9</v>
      </c>
      <c r="D31" s="79" t="s">
        <v>171</v>
      </c>
      <c r="E31" s="18"/>
      <c r="F31" s="19"/>
      <c r="H31" s="95"/>
      <c r="I31" s="95"/>
      <c r="J31" s="95"/>
      <c r="K31" s="95"/>
      <c r="L31" s="95"/>
      <c r="M31" s="50"/>
    </row>
    <row r="32" spans="2:13" s="30" customFormat="1">
      <c r="B32" s="62"/>
      <c r="C32" s="7">
        <f>C29+1</f>
        <v>15</v>
      </c>
      <c r="D32" s="13" t="s">
        <v>171</v>
      </c>
      <c r="E32" s="48" t="s">
        <v>60</v>
      </c>
      <c r="F32" s="49">
        <v>0</v>
      </c>
      <c r="H32" s="94">
        <f>H16+H21+H29</f>
        <v>0</v>
      </c>
      <c r="I32" s="94">
        <f t="shared" ref="I32:L32" si="5">I16+I21+I29</f>
        <v>0</v>
      </c>
      <c r="J32" s="94">
        <f t="shared" si="5"/>
        <v>0</v>
      </c>
      <c r="K32" s="94">
        <f t="shared" si="5"/>
        <v>0</v>
      </c>
      <c r="L32" s="94">
        <f t="shared" si="5"/>
        <v>0</v>
      </c>
      <c r="M32" s="50"/>
    </row>
    <row r="33" spans="2:13" s="30" customFormat="1">
      <c r="B33" s="62"/>
      <c r="D33" s="80"/>
      <c r="M33" s="50"/>
    </row>
    <row r="34" spans="2:13" s="30" customFormat="1">
      <c r="B34" s="62"/>
      <c r="C34" s="46" t="s">
        <v>10</v>
      </c>
      <c r="D34" s="111" t="s">
        <v>211</v>
      </c>
      <c r="M34" s="50"/>
    </row>
    <row r="35" spans="2:13" s="30" customFormat="1">
      <c r="B35" s="62"/>
      <c r="C35" s="7">
        <f>C32+1</f>
        <v>16</v>
      </c>
      <c r="D35" s="13" t="s">
        <v>417</v>
      </c>
      <c r="E35" s="48" t="s">
        <v>15</v>
      </c>
      <c r="F35" s="49">
        <v>1</v>
      </c>
      <c r="H35" s="21"/>
      <c r="I35" s="21"/>
      <c r="J35" s="21"/>
      <c r="K35" s="21"/>
      <c r="L35" s="21"/>
      <c r="M35" s="50"/>
    </row>
    <row r="36" spans="2:13" s="30" customFormat="1">
      <c r="B36" s="62"/>
      <c r="C36" s="7">
        <f t="shared" ref="C36:C39" si="6">C35+1</f>
        <v>17</v>
      </c>
      <c r="D36" s="13" t="s">
        <v>414</v>
      </c>
      <c r="E36" s="48" t="s">
        <v>60</v>
      </c>
      <c r="F36" s="49">
        <v>0</v>
      </c>
      <c r="H36" s="93"/>
      <c r="I36" s="93"/>
      <c r="J36" s="93"/>
      <c r="K36" s="93"/>
      <c r="L36" s="93"/>
      <c r="M36" s="50"/>
    </row>
    <row r="37" spans="2:13" s="30" customFormat="1">
      <c r="B37" s="62"/>
      <c r="C37" s="7">
        <f t="shared" si="6"/>
        <v>18</v>
      </c>
      <c r="D37" s="13" t="s">
        <v>415</v>
      </c>
      <c r="E37" s="48" t="s">
        <v>60</v>
      </c>
      <c r="F37" s="49">
        <v>0</v>
      </c>
      <c r="H37" s="93"/>
      <c r="I37" s="93"/>
      <c r="J37" s="93"/>
      <c r="K37" s="93"/>
      <c r="L37" s="93"/>
      <c r="M37" s="50"/>
    </row>
    <row r="38" spans="2:13" s="30" customFormat="1">
      <c r="B38" s="62"/>
      <c r="C38" s="7">
        <f t="shared" si="6"/>
        <v>19</v>
      </c>
      <c r="D38" s="13" t="s">
        <v>416</v>
      </c>
      <c r="E38" s="48" t="s">
        <v>60</v>
      </c>
      <c r="F38" s="49">
        <v>0</v>
      </c>
      <c r="H38" s="93"/>
      <c r="I38" s="93"/>
      <c r="J38" s="93"/>
      <c r="K38" s="93"/>
      <c r="L38" s="93"/>
      <c r="M38" s="50"/>
    </row>
    <row r="39" spans="2:13" s="30" customFormat="1">
      <c r="B39" s="62"/>
      <c r="C39" s="7">
        <f t="shared" si="6"/>
        <v>20</v>
      </c>
      <c r="D39" s="13" t="s">
        <v>159</v>
      </c>
      <c r="E39" s="48" t="s">
        <v>60</v>
      </c>
      <c r="F39" s="49">
        <v>0</v>
      </c>
      <c r="H39" s="94">
        <f>SUM(H36:H38)</f>
        <v>0</v>
      </c>
      <c r="I39" s="94">
        <f t="shared" ref="I39:L39" si="7">SUM(I36:I38)</f>
        <v>0</v>
      </c>
      <c r="J39" s="94">
        <f t="shared" si="7"/>
        <v>0</v>
      </c>
      <c r="K39" s="94">
        <f t="shared" si="7"/>
        <v>0</v>
      </c>
      <c r="L39" s="94">
        <f t="shared" si="7"/>
        <v>0</v>
      </c>
      <c r="M39" s="50"/>
    </row>
    <row r="40" spans="2:13" s="30" customFormat="1">
      <c r="B40" s="62"/>
      <c r="D40" s="80"/>
      <c r="J40" s="80"/>
      <c r="M40" s="50"/>
    </row>
    <row r="41" spans="2:13" s="30" customFormat="1">
      <c r="B41" s="62"/>
      <c r="C41" s="46" t="s">
        <v>11</v>
      </c>
      <c r="D41" s="79" t="s">
        <v>689</v>
      </c>
      <c r="E41" s="18"/>
      <c r="F41" s="19"/>
      <c r="H41" s="95"/>
      <c r="I41" s="95"/>
      <c r="J41" s="80"/>
      <c r="M41" s="50"/>
    </row>
    <row r="42" spans="2:13" s="30" customFormat="1">
      <c r="B42" s="62"/>
      <c r="C42" s="7">
        <f>C39+1</f>
        <v>21</v>
      </c>
      <c r="D42" s="13" t="s">
        <v>407</v>
      </c>
      <c r="E42" s="48" t="s">
        <v>15</v>
      </c>
      <c r="F42" s="49">
        <v>1</v>
      </c>
      <c r="H42" s="21"/>
      <c r="I42" s="21"/>
      <c r="J42" s="21"/>
      <c r="K42" s="21"/>
      <c r="L42" s="21"/>
      <c r="M42" s="50"/>
    </row>
    <row r="43" spans="2:13" s="30" customFormat="1">
      <c r="B43" s="62"/>
      <c r="C43" s="7">
        <f t="shared" ref="C43:C44" si="8">C42+1</f>
        <v>22</v>
      </c>
      <c r="D43" s="13" t="s">
        <v>176</v>
      </c>
      <c r="E43" s="48" t="s">
        <v>60</v>
      </c>
      <c r="F43" s="49">
        <v>0</v>
      </c>
      <c r="H43" s="93"/>
      <c r="I43" s="93"/>
      <c r="J43" s="93"/>
      <c r="K43" s="93"/>
      <c r="L43" s="93"/>
      <c r="M43" s="50"/>
    </row>
    <row r="44" spans="2:13" s="30" customFormat="1">
      <c r="B44" s="62"/>
      <c r="C44" s="7">
        <f t="shared" si="8"/>
        <v>23</v>
      </c>
      <c r="D44" s="13" t="s">
        <v>176</v>
      </c>
      <c r="E44" s="48" t="s">
        <v>60</v>
      </c>
      <c r="F44" s="49">
        <v>0</v>
      </c>
      <c r="H44" s="94">
        <f t="shared" ref="H44:L44" si="9">H43</f>
        <v>0</v>
      </c>
      <c r="I44" s="94">
        <f t="shared" si="9"/>
        <v>0</v>
      </c>
      <c r="J44" s="94">
        <f t="shared" si="9"/>
        <v>0</v>
      </c>
      <c r="K44" s="94">
        <f t="shared" si="9"/>
        <v>0</v>
      </c>
      <c r="L44" s="94">
        <f t="shared" si="9"/>
        <v>0</v>
      </c>
      <c r="M44" s="50"/>
    </row>
    <row r="45" spans="2:13" s="30" customFormat="1">
      <c r="B45" s="62"/>
      <c r="C45" s="15"/>
      <c r="D45" s="28"/>
      <c r="E45" s="27"/>
      <c r="F45" s="15"/>
      <c r="H45" s="96"/>
      <c r="I45" s="96"/>
      <c r="J45" s="96"/>
      <c r="K45" s="96"/>
      <c r="L45" s="96"/>
      <c r="M45" s="50"/>
    </row>
    <row r="46" spans="2:13" s="30" customFormat="1">
      <c r="B46" s="62"/>
      <c r="C46" s="46" t="s">
        <v>288</v>
      </c>
      <c r="D46" s="79" t="s">
        <v>690</v>
      </c>
      <c r="E46" s="18"/>
      <c r="F46" s="19"/>
      <c r="H46" s="95"/>
      <c r="I46" s="95"/>
      <c r="J46" s="95"/>
      <c r="K46" s="95"/>
      <c r="L46" s="95"/>
      <c r="M46" s="50"/>
    </row>
    <row r="47" spans="2:13" s="30" customFormat="1">
      <c r="B47" s="62"/>
      <c r="C47" s="7">
        <f>C44+1</f>
        <v>24</v>
      </c>
      <c r="D47" s="13" t="s">
        <v>153</v>
      </c>
      <c r="E47" s="48" t="s">
        <v>60</v>
      </c>
      <c r="F47" s="49">
        <v>0</v>
      </c>
      <c r="H47" s="93"/>
      <c r="I47" s="93"/>
      <c r="J47" s="93"/>
      <c r="K47" s="93"/>
      <c r="L47" s="93"/>
      <c r="M47" s="50"/>
    </row>
    <row r="48" spans="2:13" s="30" customFormat="1">
      <c r="B48" s="62"/>
      <c r="C48" s="7">
        <f t="shared" ref="C48:C52" si="10">C47+1</f>
        <v>25</v>
      </c>
      <c r="D48" s="13" t="s">
        <v>154</v>
      </c>
      <c r="E48" s="48" t="s">
        <v>60</v>
      </c>
      <c r="F48" s="49">
        <v>0</v>
      </c>
      <c r="H48" s="93"/>
      <c r="I48" s="93"/>
      <c r="J48" s="93"/>
      <c r="K48" s="93"/>
      <c r="L48" s="93"/>
      <c r="M48" s="50"/>
    </row>
    <row r="49" spans="2:13" s="30" customFormat="1">
      <c r="B49" s="62"/>
      <c r="C49" s="7">
        <f t="shared" si="10"/>
        <v>26</v>
      </c>
      <c r="D49" s="13" t="s">
        <v>155</v>
      </c>
      <c r="E49" s="48" t="s">
        <v>60</v>
      </c>
      <c r="F49" s="49">
        <v>0</v>
      </c>
      <c r="H49" s="151"/>
      <c r="I49" s="151"/>
      <c r="J49" s="151"/>
      <c r="K49" s="151"/>
      <c r="L49" s="151"/>
      <c r="M49" s="50"/>
    </row>
    <row r="50" spans="2:13" s="30" customFormat="1">
      <c r="B50" s="62"/>
      <c r="C50" s="7">
        <f t="shared" si="10"/>
        <v>27</v>
      </c>
      <c r="D50" s="13" t="s">
        <v>156</v>
      </c>
      <c r="E50" s="48" t="s">
        <v>60</v>
      </c>
      <c r="F50" s="49">
        <v>0</v>
      </c>
      <c r="H50" s="93"/>
      <c r="I50" s="93"/>
      <c r="J50" s="93"/>
      <c r="K50" s="93"/>
      <c r="L50" s="93"/>
      <c r="M50" s="50"/>
    </row>
    <row r="51" spans="2:13" s="30" customFormat="1">
      <c r="B51" s="62"/>
      <c r="C51" s="7">
        <f t="shared" si="10"/>
        <v>28</v>
      </c>
      <c r="D51" s="13" t="s">
        <v>157</v>
      </c>
      <c r="E51" s="48" t="s">
        <v>60</v>
      </c>
      <c r="F51" s="49">
        <v>0</v>
      </c>
      <c r="H51" s="93"/>
      <c r="I51" s="93"/>
      <c r="J51" s="93"/>
      <c r="K51" s="93"/>
      <c r="L51" s="93"/>
      <c r="M51" s="50"/>
    </row>
    <row r="52" spans="2:13" s="30" customFormat="1">
      <c r="B52" s="62"/>
      <c r="C52" s="7">
        <f t="shared" si="10"/>
        <v>29</v>
      </c>
      <c r="D52" s="13" t="s">
        <v>158</v>
      </c>
      <c r="E52" s="48" t="s">
        <v>60</v>
      </c>
      <c r="F52" s="49">
        <v>0</v>
      </c>
      <c r="H52" s="94">
        <f>SUM(H47:H51)</f>
        <v>0</v>
      </c>
      <c r="I52" s="94">
        <f>SUM(I47:I51)</f>
        <v>0</v>
      </c>
      <c r="J52" s="94">
        <f t="shared" ref="J52:L52" si="11">SUM(J47:J51)</f>
        <v>0</v>
      </c>
      <c r="K52" s="94">
        <f t="shared" si="11"/>
        <v>0</v>
      </c>
      <c r="L52" s="94">
        <f t="shared" si="11"/>
        <v>0</v>
      </c>
      <c r="M52" s="50"/>
    </row>
    <row r="53" spans="2:13" s="30" customFormat="1">
      <c r="B53" s="62"/>
      <c r="C53" s="15"/>
      <c r="D53" s="28"/>
      <c r="E53" s="27"/>
      <c r="F53" s="15"/>
      <c r="H53" s="96"/>
      <c r="I53" s="96"/>
      <c r="J53" s="96"/>
      <c r="K53" s="96"/>
      <c r="L53" s="96"/>
      <c r="M53" s="50"/>
    </row>
    <row r="54" spans="2:13" s="30" customFormat="1">
      <c r="B54" s="62"/>
      <c r="C54" s="46" t="s">
        <v>567</v>
      </c>
      <c r="D54" s="79" t="s">
        <v>212</v>
      </c>
      <c r="E54" s="18"/>
      <c r="F54" s="19"/>
      <c r="H54" s="95"/>
      <c r="I54" s="95"/>
      <c r="J54" s="95"/>
      <c r="K54" s="95"/>
      <c r="L54" s="95"/>
      <c r="M54" s="50"/>
    </row>
    <row r="55" spans="2:13" s="30" customFormat="1">
      <c r="B55" s="62"/>
      <c r="C55" s="7">
        <f>C52+1</f>
        <v>30</v>
      </c>
      <c r="D55" s="13" t="s">
        <v>212</v>
      </c>
      <c r="E55" s="48" t="s">
        <v>60</v>
      </c>
      <c r="F55" s="49">
        <v>0</v>
      </c>
      <c r="H55" s="94">
        <f t="shared" ref="H55:L55" si="12">H39+H44+H52</f>
        <v>0</v>
      </c>
      <c r="I55" s="94">
        <f t="shared" si="12"/>
        <v>0</v>
      </c>
      <c r="J55" s="94">
        <f t="shared" si="12"/>
        <v>0</v>
      </c>
      <c r="K55" s="94">
        <f t="shared" si="12"/>
        <v>0</v>
      </c>
      <c r="L55" s="94">
        <f t="shared" si="12"/>
        <v>0</v>
      </c>
      <c r="M55" s="50"/>
    </row>
    <row r="56" spans="2:13" s="30" customFormat="1">
      <c r="B56" s="62"/>
      <c r="D56" s="80"/>
      <c r="M56" s="50"/>
    </row>
    <row r="57" spans="2:13" s="30" customFormat="1">
      <c r="B57" s="62"/>
      <c r="C57" s="46" t="s">
        <v>569</v>
      </c>
      <c r="D57" s="79" t="s">
        <v>691</v>
      </c>
      <c r="E57" s="18"/>
      <c r="F57" s="19"/>
      <c r="H57" s="95"/>
      <c r="I57" s="95"/>
      <c r="J57" s="95"/>
      <c r="K57" s="95"/>
      <c r="L57" s="95"/>
      <c r="M57" s="50"/>
    </row>
    <row r="58" spans="2:13" s="30" customFormat="1">
      <c r="B58" s="62"/>
      <c r="C58" s="7">
        <f>C55+1</f>
        <v>31</v>
      </c>
      <c r="D58" s="13" t="s">
        <v>694</v>
      </c>
      <c r="E58" s="48" t="s">
        <v>60</v>
      </c>
      <c r="F58" s="49">
        <v>0</v>
      </c>
      <c r="H58" s="94">
        <f>H32+H55</f>
        <v>0</v>
      </c>
      <c r="I58" s="94">
        <f t="shared" ref="I58:L58" si="13">I32+I55</f>
        <v>0</v>
      </c>
      <c r="J58" s="94">
        <f t="shared" si="13"/>
        <v>0</v>
      </c>
      <c r="K58" s="94">
        <f t="shared" si="13"/>
        <v>0</v>
      </c>
      <c r="L58" s="94">
        <f t="shared" si="13"/>
        <v>0</v>
      </c>
      <c r="M58" s="50"/>
    </row>
    <row r="59" spans="2:13" s="30" customFormat="1" ht="16" thickBot="1">
      <c r="B59" s="51"/>
      <c r="C59" s="52"/>
      <c r="D59" s="89"/>
      <c r="E59" s="52"/>
      <c r="F59" s="52"/>
      <c r="G59" s="52"/>
      <c r="H59" s="52"/>
      <c r="I59" s="52"/>
      <c r="J59" s="52"/>
      <c r="K59" s="52"/>
      <c r="L59" s="52"/>
      <c r="M59" s="53"/>
    </row>
    <row r="60" spans="2:13" s="30" customFormat="1">
      <c r="D60" s="80"/>
    </row>
    <row r="61" spans="2:13" s="30" customFormat="1">
      <c r="D61" s="80"/>
    </row>
    <row r="62" spans="2:13" s="30" customFormat="1">
      <c r="D62" s="80"/>
    </row>
    <row r="63" spans="2:13" s="30" customFormat="1">
      <c r="D63" s="80"/>
    </row>
    <row r="64" spans="2:13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10" s="30" customFormat="1">
      <c r="D305" s="80"/>
    </row>
    <row r="306" spans="4:10" s="30" customFormat="1">
      <c r="D306" s="80"/>
    </row>
    <row r="307" spans="4:10" s="30" customFormat="1">
      <c r="D307" s="80"/>
    </row>
    <row r="308" spans="4:10" s="30" customFormat="1">
      <c r="D308" s="80"/>
    </row>
    <row r="309" spans="4:10" s="30" customFormat="1">
      <c r="D309" s="80"/>
    </row>
    <row r="310" spans="4:10" s="30" customFormat="1">
      <c r="D310" s="80"/>
    </row>
    <row r="311" spans="4:10" s="30" customFormat="1">
      <c r="D311" s="80"/>
    </row>
    <row r="312" spans="4:10" s="30" customFormat="1">
      <c r="D312" s="80"/>
    </row>
    <row r="313" spans="4:10" s="30" customFormat="1">
      <c r="D313" s="80"/>
    </row>
    <row r="314" spans="4:10" s="30" customFormat="1">
      <c r="D314" s="80"/>
    </row>
    <row r="315" spans="4:10" s="30" customFormat="1">
      <c r="D315" s="80"/>
    </row>
    <row r="316" spans="4:10" s="30" customFormat="1">
      <c r="D316" s="80"/>
    </row>
    <row r="317" spans="4:10" s="30" customFormat="1">
      <c r="D317" s="80"/>
    </row>
    <row r="318" spans="4:10" s="30" customFormat="1">
      <c r="D318" s="80"/>
    </row>
    <row r="319" spans="4:10" s="30" customFormat="1">
      <c r="D319" s="80"/>
    </row>
    <row r="320" spans="4:10" s="30" customFormat="1">
      <c r="D320" s="80"/>
      <c r="J320"/>
    </row>
  </sheetData>
  <mergeCells count="1">
    <mergeCell ref="H6:L6"/>
  </mergeCells>
  <conditionalFormatting sqref="AM5">
    <cfRule type="containsText" dxfId="15" priority="1" operator="containsText" text="ERROR">
      <formula>NOT(ISERROR(SEARCH("ERROR",AM5)))</formula>
    </cfRule>
  </conditionalFormatting>
  <pageMargins left="0.7" right="0.7" top="0.75" bottom="0.75" header="0.3" footer="0.3"/>
  <pageSetup paperSize="9" scale="65" orientation="landscape" horizontalDpi="1800" verticalDpi="1800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1:CL320"/>
  <sheetViews>
    <sheetView zoomScale="70" zoomScaleNormal="70" zoomScaleSheetLayoutView="85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8" width="11.61328125" customWidth="1"/>
    <col min="9" max="12" width="11" customWidth="1"/>
    <col min="13" max="14" width="2.61328125" style="30" customWidth="1"/>
    <col min="15" max="79" width="8.921875" style="30"/>
  </cols>
  <sheetData>
    <row r="1" spans="2:90" s="30" customFormat="1" ht="16" thickBot="1">
      <c r="D1" s="80"/>
    </row>
    <row r="2" spans="2:90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4"/>
      <c r="N2" s="19"/>
    </row>
    <row r="3" spans="2:90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37"/>
      <c r="N3" s="19"/>
    </row>
    <row r="4" spans="2:90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37"/>
      <c r="N4" s="19"/>
    </row>
    <row r="5" spans="2:90" s="30" customFormat="1">
      <c r="B5" s="35"/>
      <c r="C5" s="38" t="s">
        <v>696</v>
      </c>
      <c r="D5" s="26"/>
      <c r="E5" s="15"/>
      <c r="F5" s="16"/>
      <c r="G5" s="19"/>
      <c r="H5" s="19"/>
      <c r="I5" s="19"/>
      <c r="J5" s="19"/>
      <c r="K5" s="19"/>
      <c r="L5" s="19"/>
      <c r="M5" s="37"/>
      <c r="N5" s="19"/>
    </row>
    <row r="6" spans="2:90" s="30" customFormat="1">
      <c r="B6" s="35"/>
      <c r="C6" s="39"/>
      <c r="D6" s="26"/>
      <c r="E6" s="15"/>
      <c r="F6" s="15"/>
      <c r="G6" s="19"/>
      <c r="H6" s="386" t="s">
        <v>480</v>
      </c>
      <c r="I6" s="380"/>
      <c r="J6" s="380"/>
      <c r="K6" s="380"/>
      <c r="L6" s="381"/>
      <c r="M6" s="37"/>
      <c r="N6" s="19"/>
    </row>
    <row r="7" spans="2:90">
      <c r="B7" s="35"/>
      <c r="C7" s="40"/>
      <c r="D7" s="83"/>
      <c r="E7" s="12"/>
      <c r="F7" s="12"/>
      <c r="G7" s="19"/>
      <c r="H7" s="66" t="s">
        <v>29</v>
      </c>
      <c r="I7" s="66" t="s">
        <v>29</v>
      </c>
      <c r="J7" s="3" t="s">
        <v>29</v>
      </c>
      <c r="K7" s="3" t="s">
        <v>29</v>
      </c>
      <c r="L7" s="3" t="s">
        <v>29</v>
      </c>
      <c r="M7" s="37"/>
      <c r="N7" s="19"/>
    </row>
    <row r="8" spans="2:90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7"/>
      <c r="N8" s="19"/>
    </row>
    <row r="9" spans="2:90" s="30" customFormat="1">
      <c r="B9" s="35"/>
      <c r="C9" s="44"/>
      <c r="D9" s="82"/>
      <c r="E9" s="8"/>
      <c r="F9" s="8"/>
      <c r="G9" s="19"/>
      <c r="H9" s="4" t="s">
        <v>481</v>
      </c>
      <c r="I9" s="4" t="s">
        <v>482</v>
      </c>
      <c r="J9" s="4" t="s">
        <v>483</v>
      </c>
      <c r="K9" s="4" t="s">
        <v>484</v>
      </c>
      <c r="L9" s="4" t="s">
        <v>485</v>
      </c>
      <c r="M9" s="37"/>
      <c r="N9" s="19"/>
      <c r="CB9"/>
      <c r="CC9"/>
      <c r="CD9"/>
      <c r="CE9"/>
      <c r="CF9"/>
      <c r="CG9"/>
      <c r="CH9"/>
      <c r="CI9"/>
      <c r="CJ9"/>
      <c r="CK9"/>
      <c r="CL9"/>
    </row>
    <row r="10" spans="2:90" s="30" customFormat="1">
      <c r="B10" s="62"/>
      <c r="D10" s="80"/>
      <c r="H10" s="76">
        <v>46478</v>
      </c>
      <c r="I10" s="76">
        <v>46844</v>
      </c>
      <c r="J10" s="76">
        <v>47209</v>
      </c>
      <c r="K10" s="76">
        <v>47574</v>
      </c>
      <c r="L10" s="76">
        <v>47939</v>
      </c>
      <c r="M10" s="50"/>
      <c r="P10" s="54"/>
    </row>
    <row r="11" spans="2:90" s="30" customFormat="1">
      <c r="B11" s="62"/>
      <c r="C11" s="46" t="s">
        <v>0</v>
      </c>
      <c r="D11" s="79" t="s">
        <v>686</v>
      </c>
      <c r="E11" s="18"/>
      <c r="F11" s="19"/>
      <c r="M11" s="50"/>
      <c r="P11" s="54"/>
    </row>
    <row r="12" spans="2:90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21"/>
      <c r="I12" s="21"/>
      <c r="J12" s="21"/>
      <c r="K12" s="21"/>
      <c r="L12" s="21"/>
      <c r="M12" s="50"/>
      <c r="P12" s="54"/>
    </row>
    <row r="13" spans="2:90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93"/>
      <c r="I13" s="93"/>
      <c r="J13" s="93"/>
      <c r="K13" s="93"/>
      <c r="L13" s="93"/>
      <c r="M13" s="50"/>
      <c r="P13" s="54"/>
    </row>
    <row r="14" spans="2:90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93"/>
      <c r="I14" s="93"/>
      <c r="J14" s="93"/>
      <c r="K14" s="93"/>
      <c r="L14" s="93"/>
      <c r="M14" s="50"/>
    </row>
    <row r="15" spans="2:90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93"/>
      <c r="I15" s="93"/>
      <c r="J15" s="93"/>
      <c r="K15" s="93"/>
      <c r="L15" s="93"/>
      <c r="M15" s="50"/>
    </row>
    <row r="16" spans="2:90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50"/>
    </row>
    <row r="17" spans="2:13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50"/>
    </row>
    <row r="18" spans="2:13" s="30" customFormat="1">
      <c r="B18" s="62"/>
      <c r="C18" s="46" t="s">
        <v>1</v>
      </c>
      <c r="D18" s="79" t="s">
        <v>687</v>
      </c>
      <c r="E18" s="18"/>
      <c r="F18" s="19"/>
      <c r="H18" s="95"/>
      <c r="I18" s="95"/>
      <c r="J18" s="95"/>
      <c r="K18" s="95"/>
      <c r="L18" s="95"/>
      <c r="M18" s="50"/>
    </row>
    <row r="19" spans="2:13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21"/>
      <c r="I19" s="21"/>
      <c r="J19" s="21"/>
      <c r="K19" s="21"/>
      <c r="L19" s="21"/>
      <c r="M19" s="50"/>
    </row>
    <row r="20" spans="2:13" s="30" customFormat="1">
      <c r="B20" s="62"/>
      <c r="C20" s="7">
        <f t="shared" ref="C20:C21" si="2">C19+1</f>
        <v>7</v>
      </c>
      <c r="D20" s="13" t="s">
        <v>176</v>
      </c>
      <c r="E20" s="48" t="s">
        <v>60</v>
      </c>
      <c r="F20" s="49">
        <v>0</v>
      </c>
      <c r="H20" s="93"/>
      <c r="I20" s="93"/>
      <c r="J20" s="93"/>
      <c r="K20" s="93"/>
      <c r="L20" s="93"/>
      <c r="M20" s="50"/>
    </row>
    <row r="21" spans="2:13" s="30" customFormat="1">
      <c r="B21" s="62"/>
      <c r="C21" s="7">
        <f t="shared" si="2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3">I20</f>
        <v>0</v>
      </c>
      <c r="J21" s="94">
        <f t="shared" si="3"/>
        <v>0</v>
      </c>
      <c r="K21" s="94">
        <f t="shared" si="3"/>
        <v>0</v>
      </c>
      <c r="L21" s="94">
        <f t="shared" si="3"/>
        <v>0</v>
      </c>
      <c r="M21" s="50"/>
    </row>
    <row r="22" spans="2:13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50"/>
    </row>
    <row r="23" spans="2:13" s="30" customFormat="1">
      <c r="B23" s="62"/>
      <c r="C23" s="46" t="s">
        <v>8</v>
      </c>
      <c r="D23" s="79" t="s">
        <v>688</v>
      </c>
      <c r="E23" s="18"/>
      <c r="F23" s="19"/>
      <c r="H23" s="95"/>
      <c r="I23" s="95"/>
      <c r="J23" s="95"/>
      <c r="K23" s="95"/>
      <c r="L23" s="95"/>
      <c r="M23" s="50"/>
    </row>
    <row r="24" spans="2:13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93"/>
      <c r="I24" s="93"/>
      <c r="J24" s="93"/>
      <c r="K24" s="93"/>
      <c r="L24" s="93"/>
      <c r="M24" s="50"/>
    </row>
    <row r="25" spans="2:13" s="30" customFormat="1">
      <c r="B25" s="62"/>
      <c r="C25" s="7">
        <f t="shared" ref="C25:C29" si="4">C24+1</f>
        <v>10</v>
      </c>
      <c r="D25" s="13" t="s">
        <v>154</v>
      </c>
      <c r="E25" s="48" t="s">
        <v>60</v>
      </c>
      <c r="F25" s="49">
        <v>0</v>
      </c>
      <c r="H25" s="93"/>
      <c r="I25" s="93"/>
      <c r="J25" s="93"/>
      <c r="K25" s="93"/>
      <c r="L25" s="93"/>
      <c r="M25" s="50"/>
    </row>
    <row r="26" spans="2:13" s="30" customFormat="1">
      <c r="B26" s="62"/>
      <c r="C26" s="7">
        <f t="shared" si="4"/>
        <v>11</v>
      </c>
      <c r="D26" s="13" t="s">
        <v>155</v>
      </c>
      <c r="E26" s="48" t="s">
        <v>60</v>
      </c>
      <c r="F26" s="49">
        <v>0</v>
      </c>
      <c r="H26" s="151"/>
      <c r="I26" s="151"/>
      <c r="J26" s="151"/>
      <c r="K26" s="151"/>
      <c r="L26" s="151"/>
      <c r="M26" s="50"/>
    </row>
    <row r="27" spans="2:13" s="30" customFormat="1">
      <c r="B27" s="62"/>
      <c r="C27" s="7">
        <f t="shared" si="4"/>
        <v>12</v>
      </c>
      <c r="D27" s="13" t="s">
        <v>156</v>
      </c>
      <c r="E27" s="48" t="s">
        <v>60</v>
      </c>
      <c r="F27" s="49">
        <v>0</v>
      </c>
      <c r="H27" s="93"/>
      <c r="I27" s="93"/>
      <c r="J27" s="93"/>
      <c r="K27" s="93"/>
      <c r="L27" s="93"/>
      <c r="M27" s="50"/>
    </row>
    <row r="28" spans="2:13" s="30" customFormat="1">
      <c r="B28" s="62"/>
      <c r="C28" s="7">
        <f t="shared" si="4"/>
        <v>13</v>
      </c>
      <c r="D28" s="13" t="s">
        <v>157</v>
      </c>
      <c r="E28" s="48" t="s">
        <v>60</v>
      </c>
      <c r="F28" s="49">
        <v>0</v>
      </c>
      <c r="H28" s="93"/>
      <c r="I28" s="93"/>
      <c r="J28" s="93"/>
      <c r="K28" s="93"/>
      <c r="L28" s="93"/>
      <c r="M28" s="50"/>
    </row>
    <row r="29" spans="2:13" s="30" customFormat="1">
      <c r="B29" s="62"/>
      <c r="C29" s="7">
        <f t="shared" si="4"/>
        <v>14</v>
      </c>
      <c r="D29" s="13" t="s">
        <v>158</v>
      </c>
      <c r="E29" s="48" t="s">
        <v>60</v>
      </c>
      <c r="F29" s="49">
        <v>0</v>
      </c>
      <c r="H29" s="94">
        <f>SUM(H24:H28)</f>
        <v>0</v>
      </c>
      <c r="I29" s="94">
        <f>SUM(I24:I28)</f>
        <v>0</v>
      </c>
      <c r="J29" s="94">
        <f>SUM(J24:J28)</f>
        <v>0</v>
      </c>
      <c r="K29" s="94">
        <f>SUM(K24:K28)</f>
        <v>0</v>
      </c>
      <c r="L29" s="94">
        <f>SUM(L24:L28)</f>
        <v>0</v>
      </c>
      <c r="M29" s="50"/>
    </row>
    <row r="30" spans="2:13" s="30" customFormat="1">
      <c r="B30" s="62"/>
      <c r="C30" s="15"/>
      <c r="D30" s="28"/>
      <c r="E30" s="27"/>
      <c r="F30" s="15"/>
      <c r="H30" s="96"/>
      <c r="I30" s="96"/>
      <c r="J30" s="96"/>
      <c r="K30" s="96"/>
      <c r="L30" s="96"/>
      <c r="M30" s="50"/>
    </row>
    <row r="31" spans="2:13" s="30" customFormat="1">
      <c r="B31" s="62"/>
      <c r="C31" s="46" t="s">
        <v>9</v>
      </c>
      <c r="D31" s="79" t="s">
        <v>171</v>
      </c>
      <c r="E31" s="18"/>
      <c r="F31" s="19"/>
      <c r="H31" s="95"/>
      <c r="I31" s="95"/>
      <c r="J31" s="95"/>
      <c r="K31" s="95"/>
      <c r="L31" s="95"/>
      <c r="M31" s="50"/>
    </row>
    <row r="32" spans="2:13" s="30" customFormat="1">
      <c r="B32" s="62"/>
      <c r="C32" s="7">
        <f>C29+1</f>
        <v>15</v>
      </c>
      <c r="D32" s="13" t="s">
        <v>171</v>
      </c>
      <c r="E32" s="48" t="s">
        <v>60</v>
      </c>
      <c r="F32" s="49">
        <v>0</v>
      </c>
      <c r="H32" s="94">
        <f>H16+H21+H29</f>
        <v>0</v>
      </c>
      <c r="I32" s="94">
        <f t="shared" ref="I32:L32" si="5">I16+I21+I29</f>
        <v>0</v>
      </c>
      <c r="J32" s="94">
        <f t="shared" si="5"/>
        <v>0</v>
      </c>
      <c r="K32" s="94">
        <f t="shared" si="5"/>
        <v>0</v>
      </c>
      <c r="L32" s="94">
        <f t="shared" si="5"/>
        <v>0</v>
      </c>
      <c r="M32" s="50"/>
    </row>
    <row r="33" spans="2:13" s="30" customFormat="1">
      <c r="B33" s="62"/>
      <c r="D33" s="80"/>
      <c r="M33" s="50"/>
    </row>
    <row r="34" spans="2:13" s="30" customFormat="1">
      <c r="B34" s="62"/>
      <c r="C34" s="46" t="s">
        <v>10</v>
      </c>
      <c r="D34" s="111" t="s">
        <v>211</v>
      </c>
      <c r="M34" s="50"/>
    </row>
    <row r="35" spans="2:13" s="30" customFormat="1">
      <c r="B35" s="62"/>
      <c r="C35" s="7">
        <f>C32+1</f>
        <v>16</v>
      </c>
      <c r="D35" s="13" t="s">
        <v>417</v>
      </c>
      <c r="E35" s="48" t="s">
        <v>15</v>
      </c>
      <c r="F35" s="49">
        <v>1</v>
      </c>
      <c r="H35" s="21"/>
      <c r="I35" s="21"/>
      <c r="J35" s="21"/>
      <c r="K35" s="21"/>
      <c r="L35" s="21"/>
      <c r="M35" s="50"/>
    </row>
    <row r="36" spans="2:13" s="30" customFormat="1">
      <c r="B36" s="62"/>
      <c r="C36" s="7">
        <f t="shared" ref="C36:C39" si="6">C35+1</f>
        <v>17</v>
      </c>
      <c r="D36" s="13" t="s">
        <v>414</v>
      </c>
      <c r="E36" s="48" t="s">
        <v>60</v>
      </c>
      <c r="F36" s="49">
        <v>0</v>
      </c>
      <c r="H36" s="93"/>
      <c r="I36" s="93"/>
      <c r="J36" s="93"/>
      <c r="K36" s="93"/>
      <c r="L36" s="93"/>
      <c r="M36" s="50"/>
    </row>
    <row r="37" spans="2:13" s="30" customFormat="1">
      <c r="B37" s="62"/>
      <c r="C37" s="7">
        <f t="shared" si="6"/>
        <v>18</v>
      </c>
      <c r="D37" s="13" t="s">
        <v>415</v>
      </c>
      <c r="E37" s="48" t="s">
        <v>60</v>
      </c>
      <c r="F37" s="49">
        <v>0</v>
      </c>
      <c r="H37" s="93"/>
      <c r="I37" s="93"/>
      <c r="J37" s="93"/>
      <c r="K37" s="93"/>
      <c r="L37" s="93"/>
      <c r="M37" s="50"/>
    </row>
    <row r="38" spans="2:13" s="30" customFormat="1">
      <c r="B38" s="62"/>
      <c r="C38" s="7">
        <f t="shared" si="6"/>
        <v>19</v>
      </c>
      <c r="D38" s="13" t="s">
        <v>416</v>
      </c>
      <c r="E38" s="48" t="s">
        <v>60</v>
      </c>
      <c r="F38" s="49">
        <v>0</v>
      </c>
      <c r="H38" s="93"/>
      <c r="I38" s="93"/>
      <c r="J38" s="93"/>
      <c r="K38" s="93"/>
      <c r="L38" s="93"/>
      <c r="M38" s="50"/>
    </row>
    <row r="39" spans="2:13" s="30" customFormat="1">
      <c r="B39" s="62"/>
      <c r="C39" s="7">
        <f t="shared" si="6"/>
        <v>20</v>
      </c>
      <c r="D39" s="13" t="s">
        <v>159</v>
      </c>
      <c r="E39" s="48" t="s">
        <v>60</v>
      </c>
      <c r="F39" s="49">
        <v>0</v>
      </c>
      <c r="H39" s="94">
        <f>SUM(H36:H38)</f>
        <v>0</v>
      </c>
      <c r="I39" s="94">
        <f t="shared" ref="I39:L39" si="7">SUM(I36:I38)</f>
        <v>0</v>
      </c>
      <c r="J39" s="94">
        <f t="shared" si="7"/>
        <v>0</v>
      </c>
      <c r="K39" s="94">
        <f t="shared" si="7"/>
        <v>0</v>
      </c>
      <c r="L39" s="94">
        <f t="shared" si="7"/>
        <v>0</v>
      </c>
      <c r="M39" s="50"/>
    </row>
    <row r="40" spans="2:13" s="30" customFormat="1">
      <c r="B40" s="62"/>
      <c r="D40" s="80"/>
      <c r="J40" s="80"/>
      <c r="M40" s="50"/>
    </row>
    <row r="41" spans="2:13" s="30" customFormat="1">
      <c r="B41" s="62"/>
      <c r="C41" s="46" t="s">
        <v>11</v>
      </c>
      <c r="D41" s="79" t="s">
        <v>689</v>
      </c>
      <c r="E41" s="18"/>
      <c r="F41" s="19"/>
      <c r="H41" s="95"/>
      <c r="I41" s="95"/>
      <c r="J41" s="80"/>
      <c r="M41" s="50"/>
    </row>
    <row r="42" spans="2:13" s="30" customFormat="1">
      <c r="B42" s="62"/>
      <c r="C42" s="7">
        <f>C39+1</f>
        <v>21</v>
      </c>
      <c r="D42" s="13" t="s">
        <v>407</v>
      </c>
      <c r="E42" s="48" t="s">
        <v>15</v>
      </c>
      <c r="F42" s="49">
        <v>1</v>
      </c>
      <c r="H42" s="21"/>
      <c r="I42" s="21"/>
      <c r="J42" s="21"/>
      <c r="K42" s="21"/>
      <c r="L42" s="21"/>
      <c r="M42" s="50"/>
    </row>
    <row r="43" spans="2:13" s="30" customFormat="1">
      <c r="B43" s="62"/>
      <c r="C43" s="7">
        <f t="shared" ref="C43:C44" si="8">C42+1</f>
        <v>22</v>
      </c>
      <c r="D43" s="13" t="s">
        <v>176</v>
      </c>
      <c r="E43" s="48" t="s">
        <v>60</v>
      </c>
      <c r="F43" s="49">
        <v>0</v>
      </c>
      <c r="H43" s="93"/>
      <c r="I43" s="93"/>
      <c r="J43" s="93"/>
      <c r="K43" s="93"/>
      <c r="L43" s="93"/>
      <c r="M43" s="50"/>
    </row>
    <row r="44" spans="2:13" s="30" customFormat="1">
      <c r="B44" s="62"/>
      <c r="C44" s="7">
        <f t="shared" si="8"/>
        <v>23</v>
      </c>
      <c r="D44" s="13" t="s">
        <v>176</v>
      </c>
      <c r="E44" s="48" t="s">
        <v>60</v>
      </c>
      <c r="F44" s="49">
        <v>0</v>
      </c>
      <c r="H44" s="94">
        <f t="shared" ref="H44:L44" si="9">H43</f>
        <v>0</v>
      </c>
      <c r="I44" s="94">
        <f t="shared" si="9"/>
        <v>0</v>
      </c>
      <c r="J44" s="94">
        <f t="shared" si="9"/>
        <v>0</v>
      </c>
      <c r="K44" s="94">
        <f t="shared" si="9"/>
        <v>0</v>
      </c>
      <c r="L44" s="94">
        <f t="shared" si="9"/>
        <v>0</v>
      </c>
      <c r="M44" s="50"/>
    </row>
    <row r="45" spans="2:13" s="30" customFormat="1">
      <c r="B45" s="62"/>
      <c r="C45" s="15"/>
      <c r="D45" s="28"/>
      <c r="E45" s="27"/>
      <c r="F45" s="15"/>
      <c r="H45" s="96"/>
      <c r="I45" s="96"/>
      <c r="J45" s="96"/>
      <c r="K45" s="96"/>
      <c r="L45" s="96"/>
      <c r="M45" s="50"/>
    </row>
    <row r="46" spans="2:13" s="30" customFormat="1">
      <c r="B46" s="62"/>
      <c r="C46" s="46" t="s">
        <v>288</v>
      </c>
      <c r="D46" s="79" t="s">
        <v>690</v>
      </c>
      <c r="E46" s="18"/>
      <c r="F46" s="19"/>
      <c r="H46" s="95"/>
      <c r="I46" s="95"/>
      <c r="J46" s="95"/>
      <c r="K46" s="95"/>
      <c r="L46" s="95"/>
      <c r="M46" s="50"/>
    </row>
    <row r="47" spans="2:13" s="30" customFormat="1">
      <c r="B47" s="62"/>
      <c r="C47" s="7">
        <f>C44+1</f>
        <v>24</v>
      </c>
      <c r="D47" s="13" t="s">
        <v>153</v>
      </c>
      <c r="E47" s="48" t="s">
        <v>60</v>
      </c>
      <c r="F47" s="49">
        <v>0</v>
      </c>
      <c r="H47" s="93"/>
      <c r="I47" s="93"/>
      <c r="J47" s="93"/>
      <c r="K47" s="93"/>
      <c r="L47" s="93"/>
      <c r="M47" s="50"/>
    </row>
    <row r="48" spans="2:13" s="30" customFormat="1">
      <c r="B48" s="62"/>
      <c r="C48" s="7">
        <f t="shared" ref="C48:C52" si="10">C47+1</f>
        <v>25</v>
      </c>
      <c r="D48" s="13" t="s">
        <v>154</v>
      </c>
      <c r="E48" s="48" t="s">
        <v>60</v>
      </c>
      <c r="F48" s="49">
        <v>0</v>
      </c>
      <c r="H48" s="93"/>
      <c r="I48" s="93"/>
      <c r="J48" s="93"/>
      <c r="K48" s="93"/>
      <c r="L48" s="93"/>
      <c r="M48" s="50"/>
    </row>
    <row r="49" spans="2:13" s="30" customFormat="1">
      <c r="B49" s="62"/>
      <c r="C49" s="7">
        <f t="shared" si="10"/>
        <v>26</v>
      </c>
      <c r="D49" s="13" t="s">
        <v>155</v>
      </c>
      <c r="E49" s="48" t="s">
        <v>60</v>
      </c>
      <c r="F49" s="49">
        <v>0</v>
      </c>
      <c r="H49" s="151"/>
      <c r="I49" s="151"/>
      <c r="J49" s="151"/>
      <c r="K49" s="151"/>
      <c r="L49" s="151"/>
      <c r="M49" s="50"/>
    </row>
    <row r="50" spans="2:13" s="30" customFormat="1">
      <c r="B50" s="62"/>
      <c r="C50" s="7">
        <f t="shared" si="10"/>
        <v>27</v>
      </c>
      <c r="D50" s="13" t="s">
        <v>156</v>
      </c>
      <c r="E50" s="48" t="s">
        <v>60</v>
      </c>
      <c r="F50" s="49">
        <v>0</v>
      </c>
      <c r="H50" s="93"/>
      <c r="I50" s="93"/>
      <c r="J50" s="93"/>
      <c r="K50" s="93"/>
      <c r="L50" s="93"/>
      <c r="M50" s="50"/>
    </row>
    <row r="51" spans="2:13" s="30" customFormat="1">
      <c r="B51" s="62"/>
      <c r="C51" s="7">
        <f t="shared" si="10"/>
        <v>28</v>
      </c>
      <c r="D51" s="13" t="s">
        <v>157</v>
      </c>
      <c r="E51" s="48" t="s">
        <v>60</v>
      </c>
      <c r="F51" s="49">
        <v>0</v>
      </c>
      <c r="H51" s="93"/>
      <c r="I51" s="93"/>
      <c r="J51" s="93"/>
      <c r="K51" s="93"/>
      <c r="L51" s="93"/>
      <c r="M51" s="50"/>
    </row>
    <row r="52" spans="2:13" s="30" customFormat="1">
      <c r="B52" s="62"/>
      <c r="C52" s="7">
        <f t="shared" si="10"/>
        <v>29</v>
      </c>
      <c r="D52" s="13" t="s">
        <v>158</v>
      </c>
      <c r="E52" s="48" t="s">
        <v>60</v>
      </c>
      <c r="F52" s="49">
        <v>0</v>
      </c>
      <c r="H52" s="94">
        <f>SUM(H47:H51)</f>
        <v>0</v>
      </c>
      <c r="I52" s="94">
        <f>SUM(I47:I51)</f>
        <v>0</v>
      </c>
      <c r="J52" s="94">
        <f t="shared" ref="J52:L52" si="11">SUM(J47:J51)</f>
        <v>0</v>
      </c>
      <c r="K52" s="94">
        <f t="shared" si="11"/>
        <v>0</v>
      </c>
      <c r="L52" s="94">
        <f t="shared" si="11"/>
        <v>0</v>
      </c>
      <c r="M52" s="50"/>
    </row>
    <row r="53" spans="2:13" s="30" customFormat="1">
      <c r="B53" s="62"/>
      <c r="C53" s="15"/>
      <c r="D53" s="28"/>
      <c r="E53" s="27"/>
      <c r="F53" s="15"/>
      <c r="H53" s="96"/>
      <c r="I53" s="96"/>
      <c r="J53" s="96"/>
      <c r="K53" s="96"/>
      <c r="L53" s="96"/>
      <c r="M53" s="50"/>
    </row>
    <row r="54" spans="2:13" s="30" customFormat="1">
      <c r="B54" s="62"/>
      <c r="C54" s="46" t="s">
        <v>567</v>
      </c>
      <c r="D54" s="79" t="s">
        <v>212</v>
      </c>
      <c r="E54" s="18"/>
      <c r="F54" s="19"/>
      <c r="H54" s="95"/>
      <c r="I54" s="95"/>
      <c r="J54" s="95"/>
      <c r="K54" s="95"/>
      <c r="L54" s="95"/>
      <c r="M54" s="50"/>
    </row>
    <row r="55" spans="2:13" s="30" customFormat="1">
      <c r="B55" s="62"/>
      <c r="C55" s="7">
        <f>C52+1</f>
        <v>30</v>
      </c>
      <c r="D55" s="13" t="s">
        <v>212</v>
      </c>
      <c r="E55" s="48" t="s">
        <v>60</v>
      </c>
      <c r="F55" s="49">
        <v>0</v>
      </c>
      <c r="H55" s="94">
        <f t="shared" ref="H55:L55" si="12">H39+H44+H52</f>
        <v>0</v>
      </c>
      <c r="I55" s="94">
        <f t="shared" si="12"/>
        <v>0</v>
      </c>
      <c r="J55" s="94">
        <f t="shared" si="12"/>
        <v>0</v>
      </c>
      <c r="K55" s="94">
        <f t="shared" si="12"/>
        <v>0</v>
      </c>
      <c r="L55" s="94">
        <f t="shared" si="12"/>
        <v>0</v>
      </c>
      <c r="M55" s="50"/>
    </row>
    <row r="56" spans="2:13" s="30" customFormat="1">
      <c r="B56" s="62"/>
      <c r="D56" s="80"/>
      <c r="M56" s="50"/>
    </row>
    <row r="57" spans="2:13" s="30" customFormat="1">
      <c r="B57" s="62"/>
      <c r="C57" s="46" t="s">
        <v>569</v>
      </c>
      <c r="D57" s="79" t="s">
        <v>691</v>
      </c>
      <c r="E57" s="18"/>
      <c r="F57" s="19"/>
      <c r="H57" s="95"/>
      <c r="I57" s="95"/>
      <c r="J57" s="95"/>
      <c r="K57" s="95"/>
      <c r="L57" s="95"/>
      <c r="M57" s="50"/>
    </row>
    <row r="58" spans="2:13" s="30" customFormat="1">
      <c r="B58" s="62"/>
      <c r="C58" s="7">
        <f>C55+1</f>
        <v>31</v>
      </c>
      <c r="D58" s="13" t="s">
        <v>695</v>
      </c>
      <c r="E58" s="48" t="s">
        <v>60</v>
      </c>
      <c r="F58" s="49">
        <v>0</v>
      </c>
      <c r="H58" s="94">
        <f>H32+H55</f>
        <v>0</v>
      </c>
      <c r="I58" s="94">
        <f t="shared" ref="I58:L58" si="13">I32+I55</f>
        <v>0</v>
      </c>
      <c r="J58" s="94">
        <f t="shared" si="13"/>
        <v>0</v>
      </c>
      <c r="K58" s="94">
        <f t="shared" si="13"/>
        <v>0</v>
      </c>
      <c r="L58" s="94">
        <f t="shared" si="13"/>
        <v>0</v>
      </c>
      <c r="M58" s="50"/>
    </row>
    <row r="59" spans="2:13" s="30" customFormat="1" ht="16" thickBot="1">
      <c r="B59" s="51"/>
      <c r="C59" s="52"/>
      <c r="D59" s="89"/>
      <c r="E59" s="52"/>
      <c r="F59" s="52"/>
      <c r="G59" s="52"/>
      <c r="H59" s="52"/>
      <c r="I59" s="52"/>
      <c r="J59" s="52"/>
      <c r="K59" s="52"/>
      <c r="L59" s="52"/>
      <c r="M59" s="53"/>
    </row>
    <row r="60" spans="2:13" s="30" customFormat="1">
      <c r="D60" s="80"/>
    </row>
    <row r="61" spans="2:13" s="30" customFormat="1">
      <c r="D61" s="80"/>
    </row>
    <row r="62" spans="2:13" s="30" customFormat="1">
      <c r="D62" s="80"/>
    </row>
    <row r="63" spans="2:13" s="30" customFormat="1">
      <c r="D63" s="80"/>
    </row>
    <row r="64" spans="2:13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10" s="30" customFormat="1">
      <c r="D305" s="80"/>
    </row>
    <row r="306" spans="4:10" s="30" customFormat="1">
      <c r="D306" s="80"/>
    </row>
    <row r="307" spans="4:10" s="30" customFormat="1">
      <c r="D307" s="80"/>
    </row>
    <row r="308" spans="4:10" s="30" customFormat="1">
      <c r="D308" s="80"/>
    </row>
    <row r="309" spans="4:10" s="30" customFormat="1">
      <c r="D309" s="80"/>
    </row>
    <row r="310" spans="4:10" s="30" customFormat="1">
      <c r="D310" s="80"/>
    </row>
    <row r="311" spans="4:10" s="30" customFormat="1">
      <c r="D311" s="80"/>
    </row>
    <row r="312" spans="4:10" s="30" customFormat="1">
      <c r="D312" s="80"/>
    </row>
    <row r="313" spans="4:10" s="30" customFormat="1">
      <c r="D313" s="80"/>
    </row>
    <row r="314" spans="4:10" s="30" customFormat="1">
      <c r="D314" s="80"/>
    </row>
    <row r="315" spans="4:10" s="30" customFormat="1">
      <c r="D315" s="80"/>
    </row>
    <row r="316" spans="4:10" s="30" customFormat="1">
      <c r="D316" s="80"/>
    </row>
    <row r="317" spans="4:10" s="30" customFormat="1">
      <c r="D317" s="80"/>
    </row>
    <row r="318" spans="4:10" s="30" customFormat="1">
      <c r="D318" s="80"/>
    </row>
    <row r="319" spans="4:10" s="30" customFormat="1">
      <c r="D319" s="80"/>
    </row>
    <row r="320" spans="4:10" s="30" customFormat="1">
      <c r="D320" s="80"/>
      <c r="J320"/>
    </row>
  </sheetData>
  <mergeCells count="1">
    <mergeCell ref="H6:L6"/>
  </mergeCells>
  <conditionalFormatting sqref="AM5">
    <cfRule type="containsText" dxfId="14" priority="1" operator="containsText" text="ERROR">
      <formula>NOT(ISERROR(SEARCH("ERROR",AM5)))</formula>
    </cfRule>
  </conditionalFormatting>
  <pageMargins left="0.7" right="0.7" top="0.75" bottom="0.75" header="0.3" footer="0.3"/>
  <pageSetup paperSize="9" scale="65" orientation="landscape" horizontalDpi="1800" verticalDpi="1800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CL320"/>
  <sheetViews>
    <sheetView zoomScale="70" zoomScaleNormal="70" zoomScaleSheetLayoutView="85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8" width="11.61328125" customWidth="1"/>
    <col min="9" max="12" width="11" customWidth="1"/>
    <col min="13" max="14" width="2.61328125" style="30" customWidth="1"/>
    <col min="15" max="79" width="8.921875" style="30"/>
  </cols>
  <sheetData>
    <row r="1" spans="2:90" s="30" customFormat="1" ht="16" thickBot="1">
      <c r="D1" s="80"/>
    </row>
    <row r="2" spans="2:90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4"/>
      <c r="N2" s="19"/>
    </row>
    <row r="3" spans="2:90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37"/>
      <c r="N3" s="19"/>
    </row>
    <row r="4" spans="2:90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37"/>
      <c r="N4" s="19"/>
    </row>
    <row r="5" spans="2:90" s="30" customFormat="1">
      <c r="B5" s="35"/>
      <c r="C5" s="38" t="s">
        <v>697</v>
      </c>
      <c r="D5" s="26"/>
      <c r="E5" s="15"/>
      <c r="F5" s="16"/>
      <c r="G5" s="19"/>
      <c r="H5" s="19"/>
      <c r="I5" s="19"/>
      <c r="J5" s="19"/>
      <c r="K5" s="19"/>
      <c r="L5" s="19"/>
      <c r="M5" s="37"/>
      <c r="N5" s="19"/>
    </row>
    <row r="6" spans="2:90" s="30" customFormat="1">
      <c r="B6" s="35"/>
      <c r="C6" s="39"/>
      <c r="D6" s="26"/>
      <c r="E6" s="15"/>
      <c r="F6" s="15"/>
      <c r="G6" s="19"/>
      <c r="H6" s="386" t="s">
        <v>480</v>
      </c>
      <c r="I6" s="380"/>
      <c r="J6" s="380"/>
      <c r="K6" s="380"/>
      <c r="L6" s="381"/>
      <c r="M6" s="37"/>
      <c r="N6" s="19"/>
    </row>
    <row r="7" spans="2:90">
      <c r="B7" s="35"/>
      <c r="C7" s="40"/>
      <c r="D7" s="83"/>
      <c r="E7" s="12"/>
      <c r="F7" s="12"/>
      <c r="G7" s="19"/>
      <c r="H7" s="66" t="s">
        <v>29</v>
      </c>
      <c r="I7" s="66" t="s">
        <v>29</v>
      </c>
      <c r="J7" s="3" t="s">
        <v>29</v>
      </c>
      <c r="K7" s="3" t="s">
        <v>29</v>
      </c>
      <c r="L7" s="3" t="s">
        <v>29</v>
      </c>
      <c r="M7" s="37"/>
      <c r="N7" s="19"/>
    </row>
    <row r="8" spans="2:90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7"/>
      <c r="N8" s="19"/>
    </row>
    <row r="9" spans="2:90" s="30" customFormat="1">
      <c r="B9" s="35"/>
      <c r="C9" s="44"/>
      <c r="D9" s="82"/>
      <c r="E9" s="8"/>
      <c r="F9" s="8"/>
      <c r="G9" s="19"/>
      <c r="H9" s="4" t="s">
        <v>481</v>
      </c>
      <c r="I9" s="4" t="s">
        <v>482</v>
      </c>
      <c r="J9" s="4" t="s">
        <v>483</v>
      </c>
      <c r="K9" s="4" t="s">
        <v>484</v>
      </c>
      <c r="L9" s="4" t="s">
        <v>485</v>
      </c>
      <c r="M9" s="37"/>
      <c r="N9" s="19"/>
      <c r="CB9"/>
      <c r="CC9"/>
      <c r="CD9"/>
      <c r="CE9"/>
      <c r="CF9"/>
      <c r="CG9"/>
      <c r="CH9"/>
      <c r="CI9"/>
      <c r="CJ9"/>
      <c r="CK9"/>
      <c r="CL9"/>
    </row>
    <row r="10" spans="2:90" s="30" customFormat="1">
      <c r="B10" s="62"/>
      <c r="D10" s="80"/>
      <c r="H10" s="76">
        <v>46478</v>
      </c>
      <c r="I10" s="76">
        <v>46844</v>
      </c>
      <c r="J10" s="76">
        <v>47209</v>
      </c>
      <c r="K10" s="76">
        <v>47574</v>
      </c>
      <c r="L10" s="76">
        <v>47939</v>
      </c>
      <c r="M10" s="50"/>
      <c r="P10" s="54"/>
    </row>
    <row r="11" spans="2:90" s="30" customFormat="1">
      <c r="B11" s="62"/>
      <c r="C11" s="46" t="s">
        <v>0</v>
      </c>
      <c r="D11" s="79" t="s">
        <v>686</v>
      </c>
      <c r="E11" s="18"/>
      <c r="F11" s="19"/>
      <c r="M11" s="50"/>
      <c r="P11" s="54"/>
    </row>
    <row r="12" spans="2:90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21"/>
      <c r="I12" s="21"/>
      <c r="J12" s="21"/>
      <c r="K12" s="21"/>
      <c r="L12" s="21"/>
      <c r="M12" s="50"/>
      <c r="P12" s="54"/>
    </row>
    <row r="13" spans="2:90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93"/>
      <c r="I13" s="93"/>
      <c r="J13" s="93"/>
      <c r="K13" s="93"/>
      <c r="L13" s="93"/>
      <c r="M13" s="50"/>
      <c r="P13" s="54"/>
    </row>
    <row r="14" spans="2:90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93"/>
      <c r="I14" s="93"/>
      <c r="J14" s="93"/>
      <c r="K14" s="93"/>
      <c r="L14" s="93"/>
      <c r="M14" s="50"/>
    </row>
    <row r="15" spans="2:90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93"/>
      <c r="I15" s="93"/>
      <c r="J15" s="93"/>
      <c r="K15" s="93"/>
      <c r="L15" s="93"/>
      <c r="M15" s="50"/>
    </row>
    <row r="16" spans="2:90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50"/>
    </row>
    <row r="17" spans="2:13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50"/>
    </row>
    <row r="18" spans="2:13" s="30" customFormat="1">
      <c r="B18" s="62"/>
      <c r="C18" s="46" t="s">
        <v>1</v>
      </c>
      <c r="D18" s="79" t="s">
        <v>687</v>
      </c>
      <c r="E18" s="18"/>
      <c r="F18" s="19"/>
      <c r="H18" s="95"/>
      <c r="I18" s="95"/>
      <c r="J18" s="95"/>
      <c r="K18" s="95"/>
      <c r="L18" s="95"/>
      <c r="M18" s="50"/>
    </row>
    <row r="19" spans="2:13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21"/>
      <c r="I19" s="21"/>
      <c r="J19" s="21"/>
      <c r="K19" s="21"/>
      <c r="L19" s="21"/>
      <c r="M19" s="50"/>
    </row>
    <row r="20" spans="2:13" s="30" customFormat="1">
      <c r="B20" s="62"/>
      <c r="C20" s="7">
        <f t="shared" ref="C20:C21" si="2">C19+1</f>
        <v>7</v>
      </c>
      <c r="D20" s="13" t="s">
        <v>176</v>
      </c>
      <c r="E20" s="48" t="s">
        <v>60</v>
      </c>
      <c r="F20" s="49">
        <v>0</v>
      </c>
      <c r="H20" s="93"/>
      <c r="I20" s="93"/>
      <c r="J20" s="93"/>
      <c r="K20" s="93"/>
      <c r="L20" s="93"/>
      <c r="M20" s="50"/>
    </row>
    <row r="21" spans="2:13" s="30" customFormat="1">
      <c r="B21" s="62"/>
      <c r="C21" s="7">
        <f t="shared" si="2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3">I20</f>
        <v>0</v>
      </c>
      <c r="J21" s="94">
        <f t="shared" si="3"/>
        <v>0</v>
      </c>
      <c r="K21" s="94">
        <f t="shared" si="3"/>
        <v>0</v>
      </c>
      <c r="L21" s="94">
        <f t="shared" si="3"/>
        <v>0</v>
      </c>
      <c r="M21" s="50"/>
    </row>
    <row r="22" spans="2:13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50"/>
    </row>
    <row r="23" spans="2:13" s="30" customFormat="1">
      <c r="B23" s="62"/>
      <c r="C23" s="46" t="s">
        <v>8</v>
      </c>
      <c r="D23" s="79" t="s">
        <v>688</v>
      </c>
      <c r="E23" s="18"/>
      <c r="F23" s="19"/>
      <c r="H23" s="95"/>
      <c r="I23" s="95"/>
      <c r="J23" s="95"/>
      <c r="K23" s="95"/>
      <c r="L23" s="95"/>
      <c r="M23" s="50"/>
    </row>
    <row r="24" spans="2:13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93"/>
      <c r="I24" s="93"/>
      <c r="J24" s="93"/>
      <c r="K24" s="93"/>
      <c r="L24" s="93"/>
      <c r="M24" s="50"/>
    </row>
    <row r="25" spans="2:13" s="30" customFormat="1">
      <c r="B25" s="62"/>
      <c r="C25" s="7">
        <f t="shared" ref="C25:C29" si="4">C24+1</f>
        <v>10</v>
      </c>
      <c r="D25" s="13" t="s">
        <v>154</v>
      </c>
      <c r="E25" s="48" t="s">
        <v>60</v>
      </c>
      <c r="F25" s="49">
        <v>0</v>
      </c>
      <c r="H25" s="93"/>
      <c r="I25" s="93"/>
      <c r="J25" s="93"/>
      <c r="K25" s="93"/>
      <c r="L25" s="93"/>
      <c r="M25" s="50"/>
    </row>
    <row r="26" spans="2:13" s="30" customFormat="1">
      <c r="B26" s="62"/>
      <c r="C26" s="7">
        <f t="shared" si="4"/>
        <v>11</v>
      </c>
      <c r="D26" s="13" t="s">
        <v>155</v>
      </c>
      <c r="E26" s="48" t="s">
        <v>60</v>
      </c>
      <c r="F26" s="49">
        <v>0</v>
      </c>
      <c r="H26" s="151"/>
      <c r="I26" s="151"/>
      <c r="J26" s="151"/>
      <c r="K26" s="151"/>
      <c r="L26" s="151"/>
      <c r="M26" s="50"/>
    </row>
    <row r="27" spans="2:13" s="30" customFormat="1">
      <c r="B27" s="62"/>
      <c r="C27" s="7">
        <f t="shared" si="4"/>
        <v>12</v>
      </c>
      <c r="D27" s="13" t="s">
        <v>156</v>
      </c>
      <c r="E27" s="48" t="s">
        <v>60</v>
      </c>
      <c r="F27" s="49">
        <v>0</v>
      </c>
      <c r="H27" s="93"/>
      <c r="I27" s="93"/>
      <c r="J27" s="93"/>
      <c r="K27" s="93"/>
      <c r="L27" s="93"/>
      <c r="M27" s="50"/>
    </row>
    <row r="28" spans="2:13" s="30" customFormat="1">
      <c r="B28" s="62"/>
      <c r="C28" s="7">
        <f t="shared" si="4"/>
        <v>13</v>
      </c>
      <c r="D28" s="13" t="s">
        <v>157</v>
      </c>
      <c r="E28" s="48" t="s">
        <v>60</v>
      </c>
      <c r="F28" s="49">
        <v>0</v>
      </c>
      <c r="H28" s="93"/>
      <c r="I28" s="93"/>
      <c r="J28" s="93"/>
      <c r="K28" s="93"/>
      <c r="L28" s="93"/>
      <c r="M28" s="50"/>
    </row>
    <row r="29" spans="2:13" s="30" customFormat="1">
      <c r="B29" s="62"/>
      <c r="C29" s="7">
        <f t="shared" si="4"/>
        <v>14</v>
      </c>
      <c r="D29" s="13" t="s">
        <v>158</v>
      </c>
      <c r="E29" s="48" t="s">
        <v>60</v>
      </c>
      <c r="F29" s="49">
        <v>0</v>
      </c>
      <c r="H29" s="94">
        <f>SUM(H24:H28)</f>
        <v>0</v>
      </c>
      <c r="I29" s="94">
        <f>SUM(I24:I28)</f>
        <v>0</v>
      </c>
      <c r="J29" s="94">
        <f>SUM(J24:J28)</f>
        <v>0</v>
      </c>
      <c r="K29" s="94">
        <f>SUM(K24:K28)</f>
        <v>0</v>
      </c>
      <c r="L29" s="94">
        <f>SUM(L24:L28)</f>
        <v>0</v>
      </c>
      <c r="M29" s="50"/>
    </row>
    <row r="30" spans="2:13" s="30" customFormat="1">
      <c r="B30" s="62"/>
      <c r="C30" s="15"/>
      <c r="D30" s="28"/>
      <c r="E30" s="27"/>
      <c r="F30" s="15"/>
      <c r="H30" s="96"/>
      <c r="I30" s="96"/>
      <c r="J30" s="96"/>
      <c r="K30" s="96"/>
      <c r="L30" s="96"/>
      <c r="M30" s="50"/>
    </row>
    <row r="31" spans="2:13" s="30" customFormat="1">
      <c r="B31" s="62"/>
      <c r="C31" s="46" t="s">
        <v>9</v>
      </c>
      <c r="D31" s="79" t="s">
        <v>171</v>
      </c>
      <c r="E31" s="18"/>
      <c r="F31" s="19"/>
      <c r="H31" s="95"/>
      <c r="I31" s="95"/>
      <c r="J31" s="95"/>
      <c r="K31" s="95"/>
      <c r="L31" s="95"/>
      <c r="M31" s="50"/>
    </row>
    <row r="32" spans="2:13" s="30" customFormat="1">
      <c r="B32" s="62"/>
      <c r="C32" s="7">
        <f>C29+1</f>
        <v>15</v>
      </c>
      <c r="D32" s="13" t="s">
        <v>171</v>
      </c>
      <c r="E32" s="48" t="s">
        <v>60</v>
      </c>
      <c r="F32" s="49">
        <v>0</v>
      </c>
      <c r="H32" s="94">
        <f>H16+H21+H29</f>
        <v>0</v>
      </c>
      <c r="I32" s="94">
        <f t="shared" ref="I32:L32" si="5">I16+I21+I29</f>
        <v>0</v>
      </c>
      <c r="J32" s="94">
        <f t="shared" si="5"/>
        <v>0</v>
      </c>
      <c r="K32" s="94">
        <f t="shared" si="5"/>
        <v>0</v>
      </c>
      <c r="L32" s="94">
        <f t="shared" si="5"/>
        <v>0</v>
      </c>
      <c r="M32" s="50"/>
    </row>
    <row r="33" spans="2:13" s="30" customFormat="1">
      <c r="B33" s="62"/>
      <c r="D33" s="80"/>
      <c r="M33" s="50"/>
    </row>
    <row r="34" spans="2:13" s="30" customFormat="1">
      <c r="B34" s="62"/>
      <c r="C34" s="46" t="s">
        <v>10</v>
      </c>
      <c r="D34" s="111" t="s">
        <v>211</v>
      </c>
      <c r="M34" s="50"/>
    </row>
    <row r="35" spans="2:13" s="30" customFormat="1">
      <c r="B35" s="62"/>
      <c r="C35" s="7">
        <f>C32+1</f>
        <v>16</v>
      </c>
      <c r="D35" s="13" t="s">
        <v>417</v>
      </c>
      <c r="E35" s="48" t="s">
        <v>15</v>
      </c>
      <c r="F35" s="49">
        <v>1</v>
      </c>
      <c r="H35" s="21"/>
      <c r="I35" s="21"/>
      <c r="J35" s="21"/>
      <c r="K35" s="21"/>
      <c r="L35" s="21"/>
      <c r="M35" s="50"/>
    </row>
    <row r="36" spans="2:13" s="30" customFormat="1">
      <c r="B36" s="62"/>
      <c r="C36" s="7">
        <f t="shared" ref="C36:C39" si="6">C35+1</f>
        <v>17</v>
      </c>
      <c r="D36" s="13" t="s">
        <v>414</v>
      </c>
      <c r="E36" s="48" t="s">
        <v>60</v>
      </c>
      <c r="F36" s="49">
        <v>0</v>
      </c>
      <c r="H36" s="93"/>
      <c r="I36" s="93"/>
      <c r="J36" s="93"/>
      <c r="K36" s="93"/>
      <c r="L36" s="93"/>
      <c r="M36" s="50"/>
    </row>
    <row r="37" spans="2:13" s="30" customFormat="1">
      <c r="B37" s="62"/>
      <c r="C37" s="7">
        <f t="shared" si="6"/>
        <v>18</v>
      </c>
      <c r="D37" s="13" t="s">
        <v>415</v>
      </c>
      <c r="E37" s="48" t="s">
        <v>60</v>
      </c>
      <c r="F37" s="49">
        <v>0</v>
      </c>
      <c r="H37" s="93"/>
      <c r="I37" s="93"/>
      <c r="J37" s="93"/>
      <c r="K37" s="93"/>
      <c r="L37" s="93"/>
      <c r="M37" s="50"/>
    </row>
    <row r="38" spans="2:13" s="30" customFormat="1">
      <c r="B38" s="62"/>
      <c r="C38" s="7">
        <f t="shared" si="6"/>
        <v>19</v>
      </c>
      <c r="D38" s="13" t="s">
        <v>416</v>
      </c>
      <c r="E38" s="48" t="s">
        <v>60</v>
      </c>
      <c r="F38" s="49">
        <v>0</v>
      </c>
      <c r="H38" s="93"/>
      <c r="I38" s="93"/>
      <c r="J38" s="93"/>
      <c r="K38" s="93"/>
      <c r="L38" s="93"/>
      <c r="M38" s="50"/>
    </row>
    <row r="39" spans="2:13" s="30" customFormat="1">
      <c r="B39" s="62"/>
      <c r="C39" s="7">
        <f t="shared" si="6"/>
        <v>20</v>
      </c>
      <c r="D39" s="13" t="s">
        <v>159</v>
      </c>
      <c r="E39" s="48" t="s">
        <v>60</v>
      </c>
      <c r="F39" s="49">
        <v>0</v>
      </c>
      <c r="H39" s="94">
        <f>SUM(H36:H38)</f>
        <v>0</v>
      </c>
      <c r="I39" s="94">
        <f t="shared" ref="I39:L39" si="7">SUM(I36:I38)</f>
        <v>0</v>
      </c>
      <c r="J39" s="94">
        <f t="shared" si="7"/>
        <v>0</v>
      </c>
      <c r="K39" s="94">
        <f t="shared" si="7"/>
        <v>0</v>
      </c>
      <c r="L39" s="94">
        <f t="shared" si="7"/>
        <v>0</v>
      </c>
      <c r="M39" s="50"/>
    </row>
    <row r="40" spans="2:13" s="30" customFormat="1">
      <c r="B40" s="62"/>
      <c r="D40" s="80"/>
      <c r="J40" s="80"/>
      <c r="M40" s="50"/>
    </row>
    <row r="41" spans="2:13" s="30" customFormat="1">
      <c r="B41" s="62"/>
      <c r="C41" s="46" t="s">
        <v>11</v>
      </c>
      <c r="D41" s="79" t="s">
        <v>689</v>
      </c>
      <c r="E41" s="18"/>
      <c r="F41" s="19"/>
      <c r="H41" s="95"/>
      <c r="I41" s="95"/>
      <c r="J41" s="80"/>
      <c r="M41" s="50"/>
    </row>
    <row r="42" spans="2:13" s="30" customFormat="1">
      <c r="B42" s="62"/>
      <c r="C42" s="7">
        <f>C39+1</f>
        <v>21</v>
      </c>
      <c r="D42" s="13" t="s">
        <v>407</v>
      </c>
      <c r="E42" s="48" t="s">
        <v>15</v>
      </c>
      <c r="F42" s="49">
        <v>1</v>
      </c>
      <c r="H42" s="21"/>
      <c r="I42" s="21"/>
      <c r="J42" s="21"/>
      <c r="K42" s="21"/>
      <c r="L42" s="21"/>
      <c r="M42" s="50"/>
    </row>
    <row r="43" spans="2:13" s="30" customFormat="1">
      <c r="B43" s="62"/>
      <c r="C43" s="7">
        <f t="shared" ref="C43:C44" si="8">C42+1</f>
        <v>22</v>
      </c>
      <c r="D43" s="13" t="s">
        <v>176</v>
      </c>
      <c r="E43" s="48" t="s">
        <v>60</v>
      </c>
      <c r="F43" s="49">
        <v>0</v>
      </c>
      <c r="H43" s="93"/>
      <c r="I43" s="93"/>
      <c r="J43" s="93"/>
      <c r="K43" s="93"/>
      <c r="L43" s="93"/>
      <c r="M43" s="50"/>
    </row>
    <row r="44" spans="2:13" s="30" customFormat="1">
      <c r="B44" s="62"/>
      <c r="C44" s="7">
        <f t="shared" si="8"/>
        <v>23</v>
      </c>
      <c r="D44" s="13" t="s">
        <v>176</v>
      </c>
      <c r="E44" s="48" t="s">
        <v>60</v>
      </c>
      <c r="F44" s="49">
        <v>0</v>
      </c>
      <c r="H44" s="94">
        <f t="shared" ref="H44:L44" si="9">H43</f>
        <v>0</v>
      </c>
      <c r="I44" s="94">
        <f t="shared" si="9"/>
        <v>0</v>
      </c>
      <c r="J44" s="94">
        <f t="shared" si="9"/>
        <v>0</v>
      </c>
      <c r="K44" s="94">
        <f t="shared" si="9"/>
        <v>0</v>
      </c>
      <c r="L44" s="94">
        <f t="shared" si="9"/>
        <v>0</v>
      </c>
      <c r="M44" s="50"/>
    </row>
    <row r="45" spans="2:13" s="30" customFormat="1">
      <c r="B45" s="62"/>
      <c r="C45" s="15"/>
      <c r="D45" s="28"/>
      <c r="E45" s="27"/>
      <c r="F45" s="15"/>
      <c r="H45" s="96"/>
      <c r="I45" s="96"/>
      <c r="J45" s="96"/>
      <c r="K45" s="96"/>
      <c r="L45" s="96"/>
      <c r="M45" s="50"/>
    </row>
    <row r="46" spans="2:13" s="30" customFormat="1">
      <c r="B46" s="62"/>
      <c r="C46" s="46" t="s">
        <v>288</v>
      </c>
      <c r="D46" s="79" t="s">
        <v>690</v>
      </c>
      <c r="E46" s="18"/>
      <c r="F46" s="19"/>
      <c r="H46" s="95"/>
      <c r="I46" s="95"/>
      <c r="J46" s="95"/>
      <c r="K46" s="95"/>
      <c r="L46" s="95"/>
      <c r="M46" s="50"/>
    </row>
    <row r="47" spans="2:13" s="30" customFormat="1">
      <c r="B47" s="62"/>
      <c r="C47" s="7">
        <f>C44+1</f>
        <v>24</v>
      </c>
      <c r="D47" s="13" t="s">
        <v>153</v>
      </c>
      <c r="E47" s="48" t="s">
        <v>60</v>
      </c>
      <c r="F47" s="49">
        <v>0</v>
      </c>
      <c r="H47" s="93"/>
      <c r="I47" s="93"/>
      <c r="J47" s="93"/>
      <c r="K47" s="93"/>
      <c r="L47" s="93"/>
      <c r="M47" s="50"/>
    </row>
    <row r="48" spans="2:13" s="30" customFormat="1">
      <c r="B48" s="62"/>
      <c r="C48" s="7">
        <f t="shared" ref="C48:C52" si="10">C47+1</f>
        <v>25</v>
      </c>
      <c r="D48" s="13" t="s">
        <v>154</v>
      </c>
      <c r="E48" s="48" t="s">
        <v>60</v>
      </c>
      <c r="F48" s="49">
        <v>0</v>
      </c>
      <c r="H48" s="93"/>
      <c r="I48" s="93"/>
      <c r="J48" s="93"/>
      <c r="K48" s="93"/>
      <c r="L48" s="93"/>
      <c r="M48" s="50"/>
    </row>
    <row r="49" spans="2:13" s="30" customFormat="1">
      <c r="B49" s="62"/>
      <c r="C49" s="7">
        <f t="shared" si="10"/>
        <v>26</v>
      </c>
      <c r="D49" s="13" t="s">
        <v>155</v>
      </c>
      <c r="E49" s="48" t="s">
        <v>60</v>
      </c>
      <c r="F49" s="49">
        <v>0</v>
      </c>
      <c r="H49" s="151"/>
      <c r="I49" s="151"/>
      <c r="J49" s="151"/>
      <c r="K49" s="151"/>
      <c r="L49" s="151"/>
      <c r="M49" s="50"/>
    </row>
    <row r="50" spans="2:13" s="30" customFormat="1">
      <c r="B50" s="62"/>
      <c r="C50" s="7">
        <f t="shared" si="10"/>
        <v>27</v>
      </c>
      <c r="D50" s="13" t="s">
        <v>156</v>
      </c>
      <c r="E50" s="48" t="s">
        <v>60</v>
      </c>
      <c r="F50" s="49">
        <v>0</v>
      </c>
      <c r="H50" s="93"/>
      <c r="I50" s="93"/>
      <c r="J50" s="93"/>
      <c r="K50" s="93"/>
      <c r="L50" s="93"/>
      <c r="M50" s="50"/>
    </row>
    <row r="51" spans="2:13" s="30" customFormat="1">
      <c r="B51" s="62"/>
      <c r="C51" s="7">
        <f t="shared" si="10"/>
        <v>28</v>
      </c>
      <c r="D51" s="13" t="s">
        <v>157</v>
      </c>
      <c r="E51" s="48" t="s">
        <v>60</v>
      </c>
      <c r="F51" s="49">
        <v>0</v>
      </c>
      <c r="H51" s="93"/>
      <c r="I51" s="93"/>
      <c r="J51" s="93"/>
      <c r="K51" s="93"/>
      <c r="L51" s="93"/>
      <c r="M51" s="50"/>
    </row>
    <row r="52" spans="2:13" s="30" customFormat="1">
      <c r="B52" s="62"/>
      <c r="C52" s="7">
        <f t="shared" si="10"/>
        <v>29</v>
      </c>
      <c r="D52" s="13" t="s">
        <v>158</v>
      </c>
      <c r="E52" s="48" t="s">
        <v>60</v>
      </c>
      <c r="F52" s="49">
        <v>0</v>
      </c>
      <c r="H52" s="94">
        <f>SUM(H47:H51)</f>
        <v>0</v>
      </c>
      <c r="I52" s="94">
        <f>SUM(I47:I51)</f>
        <v>0</v>
      </c>
      <c r="J52" s="94">
        <f t="shared" ref="J52:L52" si="11">SUM(J47:J51)</f>
        <v>0</v>
      </c>
      <c r="K52" s="94">
        <f t="shared" si="11"/>
        <v>0</v>
      </c>
      <c r="L52" s="94">
        <f t="shared" si="11"/>
        <v>0</v>
      </c>
      <c r="M52" s="50"/>
    </row>
    <row r="53" spans="2:13" s="30" customFormat="1">
      <c r="B53" s="62"/>
      <c r="C53" s="15"/>
      <c r="D53" s="28"/>
      <c r="E53" s="27"/>
      <c r="F53" s="15"/>
      <c r="H53" s="96"/>
      <c r="I53" s="96"/>
      <c r="J53" s="96"/>
      <c r="K53" s="96"/>
      <c r="L53" s="96"/>
      <c r="M53" s="50"/>
    </row>
    <row r="54" spans="2:13" s="30" customFormat="1">
      <c r="B54" s="62"/>
      <c r="C54" s="46" t="s">
        <v>567</v>
      </c>
      <c r="D54" s="79" t="s">
        <v>212</v>
      </c>
      <c r="E54" s="18"/>
      <c r="F54" s="19"/>
      <c r="H54" s="95"/>
      <c r="I54" s="95"/>
      <c r="J54" s="95"/>
      <c r="K54" s="95"/>
      <c r="L54" s="95"/>
      <c r="M54" s="50"/>
    </row>
    <row r="55" spans="2:13" s="30" customFormat="1">
      <c r="B55" s="62"/>
      <c r="C55" s="7">
        <f>C52+1</f>
        <v>30</v>
      </c>
      <c r="D55" s="13" t="s">
        <v>212</v>
      </c>
      <c r="E55" s="48" t="s">
        <v>60</v>
      </c>
      <c r="F55" s="49">
        <v>0</v>
      </c>
      <c r="H55" s="94">
        <f t="shared" ref="H55:L55" si="12">H39+H44+H52</f>
        <v>0</v>
      </c>
      <c r="I55" s="94">
        <f t="shared" si="12"/>
        <v>0</v>
      </c>
      <c r="J55" s="94">
        <f t="shared" si="12"/>
        <v>0</v>
      </c>
      <c r="K55" s="94">
        <f t="shared" si="12"/>
        <v>0</v>
      </c>
      <c r="L55" s="94">
        <f t="shared" si="12"/>
        <v>0</v>
      </c>
      <c r="M55" s="50"/>
    </row>
    <row r="56" spans="2:13" s="30" customFormat="1">
      <c r="B56" s="62"/>
      <c r="D56" s="80"/>
      <c r="M56" s="50"/>
    </row>
    <row r="57" spans="2:13" s="30" customFormat="1">
      <c r="B57" s="62"/>
      <c r="C57" s="46" t="s">
        <v>569</v>
      </c>
      <c r="D57" s="79" t="s">
        <v>691</v>
      </c>
      <c r="E57" s="18"/>
      <c r="F57" s="19"/>
      <c r="H57" s="95"/>
      <c r="I57" s="95"/>
      <c r="J57" s="95"/>
      <c r="K57" s="95"/>
      <c r="L57" s="95"/>
      <c r="M57" s="50"/>
    </row>
    <row r="58" spans="2:13" s="30" customFormat="1">
      <c r="B58" s="62"/>
      <c r="C58" s="7">
        <f>C55+1</f>
        <v>31</v>
      </c>
      <c r="D58" s="13" t="s">
        <v>700</v>
      </c>
      <c r="E58" s="48" t="s">
        <v>60</v>
      </c>
      <c r="F58" s="49">
        <v>0</v>
      </c>
      <c r="H58" s="94">
        <f>H32+H55</f>
        <v>0</v>
      </c>
      <c r="I58" s="94">
        <f t="shared" ref="I58:L58" si="13">I32+I55</f>
        <v>0</v>
      </c>
      <c r="J58" s="94">
        <f t="shared" si="13"/>
        <v>0</v>
      </c>
      <c r="K58" s="94">
        <f t="shared" si="13"/>
        <v>0</v>
      </c>
      <c r="L58" s="94">
        <f t="shared" si="13"/>
        <v>0</v>
      </c>
      <c r="M58" s="50"/>
    </row>
    <row r="59" spans="2:13" s="30" customFormat="1" ht="16" thickBot="1">
      <c r="B59" s="51"/>
      <c r="C59" s="52"/>
      <c r="D59" s="89"/>
      <c r="E59" s="52"/>
      <c r="F59" s="52"/>
      <c r="G59" s="52"/>
      <c r="H59" s="52"/>
      <c r="I59" s="52"/>
      <c r="J59" s="52"/>
      <c r="K59" s="52"/>
      <c r="L59" s="52"/>
      <c r="M59" s="53"/>
    </row>
    <row r="60" spans="2:13" s="30" customFormat="1">
      <c r="D60" s="80"/>
    </row>
    <row r="61" spans="2:13" s="30" customFormat="1">
      <c r="D61" s="80"/>
    </row>
    <row r="62" spans="2:13" s="30" customFormat="1">
      <c r="D62" s="80"/>
    </row>
    <row r="63" spans="2:13" s="30" customFormat="1">
      <c r="D63" s="80"/>
    </row>
    <row r="64" spans="2:13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10" s="30" customFormat="1">
      <c r="D305" s="80"/>
    </row>
    <row r="306" spans="4:10" s="30" customFormat="1">
      <c r="D306" s="80"/>
    </row>
    <row r="307" spans="4:10" s="30" customFormat="1">
      <c r="D307" s="80"/>
    </row>
    <row r="308" spans="4:10" s="30" customFormat="1">
      <c r="D308" s="80"/>
    </row>
    <row r="309" spans="4:10" s="30" customFormat="1">
      <c r="D309" s="80"/>
    </row>
    <row r="310" spans="4:10" s="30" customFormat="1">
      <c r="D310" s="80"/>
    </row>
    <row r="311" spans="4:10" s="30" customFormat="1">
      <c r="D311" s="80"/>
    </row>
    <row r="312" spans="4:10" s="30" customFormat="1">
      <c r="D312" s="80"/>
    </row>
    <row r="313" spans="4:10" s="30" customFormat="1">
      <c r="D313" s="80"/>
    </row>
    <row r="314" spans="4:10" s="30" customFormat="1">
      <c r="D314" s="80"/>
    </row>
    <row r="315" spans="4:10" s="30" customFormat="1">
      <c r="D315" s="80"/>
    </row>
    <row r="316" spans="4:10" s="30" customFormat="1">
      <c r="D316" s="80"/>
    </row>
    <row r="317" spans="4:10" s="30" customFormat="1">
      <c r="D317" s="80"/>
    </row>
    <row r="318" spans="4:10" s="30" customFormat="1">
      <c r="D318" s="80"/>
    </row>
    <row r="319" spans="4:10" s="30" customFormat="1">
      <c r="D319" s="80"/>
    </row>
    <row r="320" spans="4:10" s="30" customFormat="1">
      <c r="D320" s="80"/>
      <c r="J320"/>
    </row>
  </sheetData>
  <mergeCells count="1">
    <mergeCell ref="H6:L6"/>
  </mergeCells>
  <conditionalFormatting sqref="AM5">
    <cfRule type="containsText" dxfId="13" priority="1" operator="containsText" text="ERROR">
      <formula>NOT(ISERROR(SEARCH("ERROR",AM5)))</formula>
    </cfRule>
  </conditionalFormatting>
  <pageMargins left="0.7" right="0.7" top="0.75" bottom="0.75" header="0.3" footer="0.3"/>
  <pageSetup paperSize="9" scale="65" orientation="landscape" horizontalDpi="1800" verticalDpi="1800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</sheetPr>
  <dimension ref="A1:CL320"/>
  <sheetViews>
    <sheetView zoomScale="70" zoomScaleNormal="70" zoomScaleSheetLayoutView="85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8" width="11.61328125" customWidth="1"/>
    <col min="9" max="12" width="11" customWidth="1"/>
    <col min="13" max="14" width="2.61328125" style="30" customWidth="1"/>
    <col min="15" max="79" width="8.921875" style="30"/>
  </cols>
  <sheetData>
    <row r="1" spans="2:90" s="30" customFormat="1" ht="16" thickBot="1">
      <c r="D1" s="80"/>
    </row>
    <row r="2" spans="2:90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4"/>
      <c r="N2" s="19"/>
    </row>
    <row r="3" spans="2:90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37"/>
      <c r="N3" s="19"/>
    </row>
    <row r="4" spans="2:90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37"/>
      <c r="N4" s="19"/>
    </row>
    <row r="5" spans="2:90" s="30" customFormat="1">
      <c r="B5" s="35"/>
      <c r="C5" s="38" t="s">
        <v>698</v>
      </c>
      <c r="D5" s="26"/>
      <c r="E5" s="15"/>
      <c r="F5" s="16"/>
      <c r="G5" s="19"/>
      <c r="H5" s="19"/>
      <c r="I5" s="19"/>
      <c r="J5" s="19"/>
      <c r="K5" s="19"/>
      <c r="L5" s="19"/>
      <c r="M5" s="37"/>
      <c r="N5" s="19"/>
    </row>
    <row r="6" spans="2:90" s="30" customFormat="1">
      <c r="B6" s="35"/>
      <c r="C6" s="39"/>
      <c r="D6" s="26"/>
      <c r="E6" s="15"/>
      <c r="F6" s="15"/>
      <c r="G6" s="19"/>
      <c r="H6" s="386" t="s">
        <v>480</v>
      </c>
      <c r="I6" s="380"/>
      <c r="J6" s="380"/>
      <c r="K6" s="380"/>
      <c r="L6" s="381"/>
      <c r="M6" s="37"/>
      <c r="N6" s="19"/>
    </row>
    <row r="7" spans="2:90">
      <c r="B7" s="35"/>
      <c r="C7" s="40"/>
      <c r="D7" s="83"/>
      <c r="E7" s="12"/>
      <c r="F7" s="12"/>
      <c r="G7" s="19"/>
      <c r="H7" s="66" t="s">
        <v>29</v>
      </c>
      <c r="I7" s="66" t="s">
        <v>29</v>
      </c>
      <c r="J7" s="3" t="s">
        <v>29</v>
      </c>
      <c r="K7" s="3" t="s">
        <v>29</v>
      </c>
      <c r="L7" s="3" t="s">
        <v>29</v>
      </c>
      <c r="M7" s="37"/>
      <c r="N7" s="19"/>
    </row>
    <row r="8" spans="2:90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7"/>
      <c r="N8" s="19"/>
    </row>
    <row r="9" spans="2:90" s="30" customFormat="1">
      <c r="B9" s="35"/>
      <c r="C9" s="44"/>
      <c r="D9" s="82"/>
      <c r="E9" s="8"/>
      <c r="F9" s="8"/>
      <c r="G9" s="19"/>
      <c r="H9" s="4" t="s">
        <v>481</v>
      </c>
      <c r="I9" s="4" t="s">
        <v>482</v>
      </c>
      <c r="J9" s="4" t="s">
        <v>483</v>
      </c>
      <c r="K9" s="4" t="s">
        <v>484</v>
      </c>
      <c r="L9" s="4" t="s">
        <v>485</v>
      </c>
      <c r="M9" s="37"/>
      <c r="N9" s="19"/>
      <c r="CB9"/>
      <c r="CC9"/>
      <c r="CD9"/>
      <c r="CE9"/>
      <c r="CF9"/>
      <c r="CG9"/>
      <c r="CH9"/>
      <c r="CI9"/>
      <c r="CJ9"/>
      <c r="CK9"/>
      <c r="CL9"/>
    </row>
    <row r="10" spans="2:90" s="30" customFormat="1">
      <c r="B10" s="62"/>
      <c r="D10" s="80"/>
      <c r="H10" s="76">
        <v>46478</v>
      </c>
      <c r="I10" s="76">
        <v>46844</v>
      </c>
      <c r="J10" s="76">
        <v>47209</v>
      </c>
      <c r="K10" s="76">
        <v>47574</v>
      </c>
      <c r="L10" s="76">
        <v>47939</v>
      </c>
      <c r="M10" s="50"/>
      <c r="P10" s="54"/>
    </row>
    <row r="11" spans="2:90" s="30" customFormat="1">
      <c r="B11" s="62"/>
      <c r="C11" s="46" t="s">
        <v>0</v>
      </c>
      <c r="D11" s="79" t="s">
        <v>686</v>
      </c>
      <c r="E11" s="18"/>
      <c r="F11" s="19"/>
      <c r="M11" s="50"/>
      <c r="P11" s="54"/>
    </row>
    <row r="12" spans="2:90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21"/>
      <c r="I12" s="21"/>
      <c r="J12" s="21"/>
      <c r="K12" s="21"/>
      <c r="L12" s="21"/>
      <c r="M12" s="50"/>
      <c r="P12" s="54"/>
    </row>
    <row r="13" spans="2:90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93"/>
      <c r="I13" s="93"/>
      <c r="J13" s="93"/>
      <c r="K13" s="93"/>
      <c r="L13" s="93"/>
      <c r="M13" s="50"/>
      <c r="P13" s="54"/>
    </row>
    <row r="14" spans="2:90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93"/>
      <c r="I14" s="93"/>
      <c r="J14" s="93"/>
      <c r="K14" s="93"/>
      <c r="L14" s="93"/>
      <c r="M14" s="50"/>
    </row>
    <row r="15" spans="2:90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93"/>
      <c r="I15" s="93"/>
      <c r="J15" s="93"/>
      <c r="K15" s="93"/>
      <c r="L15" s="93"/>
      <c r="M15" s="50"/>
    </row>
    <row r="16" spans="2:90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50"/>
    </row>
    <row r="17" spans="2:13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50"/>
    </row>
    <row r="18" spans="2:13" s="30" customFormat="1">
      <c r="B18" s="62"/>
      <c r="C18" s="46" t="s">
        <v>1</v>
      </c>
      <c r="D18" s="79" t="s">
        <v>687</v>
      </c>
      <c r="E18" s="18"/>
      <c r="F18" s="19"/>
      <c r="H18" s="95"/>
      <c r="I18" s="95"/>
      <c r="J18" s="95"/>
      <c r="K18" s="95"/>
      <c r="L18" s="95"/>
      <c r="M18" s="50"/>
    </row>
    <row r="19" spans="2:13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21"/>
      <c r="I19" s="21"/>
      <c r="J19" s="21"/>
      <c r="K19" s="21"/>
      <c r="L19" s="21"/>
      <c r="M19" s="50"/>
    </row>
    <row r="20" spans="2:13" s="30" customFormat="1">
      <c r="B20" s="62"/>
      <c r="C20" s="7">
        <f t="shared" ref="C20:C21" si="2">C19+1</f>
        <v>7</v>
      </c>
      <c r="D20" s="13" t="s">
        <v>176</v>
      </c>
      <c r="E20" s="48" t="s">
        <v>60</v>
      </c>
      <c r="F20" s="49">
        <v>0</v>
      </c>
      <c r="H20" s="93"/>
      <c r="I20" s="93"/>
      <c r="J20" s="93"/>
      <c r="K20" s="93"/>
      <c r="L20" s="93"/>
      <c r="M20" s="50"/>
    </row>
    <row r="21" spans="2:13" s="30" customFormat="1">
      <c r="B21" s="62"/>
      <c r="C21" s="7">
        <f t="shared" si="2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3">I20</f>
        <v>0</v>
      </c>
      <c r="J21" s="94">
        <f t="shared" si="3"/>
        <v>0</v>
      </c>
      <c r="K21" s="94">
        <f t="shared" si="3"/>
        <v>0</v>
      </c>
      <c r="L21" s="94">
        <f t="shared" si="3"/>
        <v>0</v>
      </c>
      <c r="M21" s="50"/>
    </row>
    <row r="22" spans="2:13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50"/>
    </row>
    <row r="23" spans="2:13" s="30" customFormat="1">
      <c r="B23" s="62"/>
      <c r="C23" s="46" t="s">
        <v>8</v>
      </c>
      <c r="D23" s="79" t="s">
        <v>688</v>
      </c>
      <c r="E23" s="18"/>
      <c r="F23" s="19"/>
      <c r="H23" s="95"/>
      <c r="I23" s="95"/>
      <c r="J23" s="95"/>
      <c r="K23" s="95"/>
      <c r="L23" s="95"/>
      <c r="M23" s="50"/>
    </row>
    <row r="24" spans="2:13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93"/>
      <c r="I24" s="93"/>
      <c r="J24" s="93"/>
      <c r="K24" s="93"/>
      <c r="L24" s="93"/>
      <c r="M24" s="50"/>
    </row>
    <row r="25" spans="2:13" s="30" customFormat="1">
      <c r="B25" s="62"/>
      <c r="C25" s="7">
        <f t="shared" ref="C25:C29" si="4">C24+1</f>
        <v>10</v>
      </c>
      <c r="D25" s="13" t="s">
        <v>154</v>
      </c>
      <c r="E25" s="48" t="s">
        <v>60</v>
      </c>
      <c r="F25" s="49">
        <v>0</v>
      </c>
      <c r="H25" s="93"/>
      <c r="I25" s="93"/>
      <c r="J25" s="93"/>
      <c r="K25" s="93"/>
      <c r="L25" s="93"/>
      <c r="M25" s="50"/>
    </row>
    <row r="26" spans="2:13" s="30" customFormat="1">
      <c r="B26" s="62"/>
      <c r="C26" s="7">
        <f t="shared" si="4"/>
        <v>11</v>
      </c>
      <c r="D26" s="13" t="s">
        <v>155</v>
      </c>
      <c r="E26" s="48" t="s">
        <v>60</v>
      </c>
      <c r="F26" s="49">
        <v>0</v>
      </c>
      <c r="H26" s="151"/>
      <c r="I26" s="151"/>
      <c r="J26" s="151"/>
      <c r="K26" s="151"/>
      <c r="L26" s="151"/>
      <c r="M26" s="50"/>
    </row>
    <row r="27" spans="2:13" s="30" customFormat="1">
      <c r="B27" s="62"/>
      <c r="C27" s="7">
        <f t="shared" si="4"/>
        <v>12</v>
      </c>
      <c r="D27" s="13" t="s">
        <v>156</v>
      </c>
      <c r="E27" s="48" t="s">
        <v>60</v>
      </c>
      <c r="F27" s="49">
        <v>0</v>
      </c>
      <c r="H27" s="93"/>
      <c r="I27" s="93"/>
      <c r="J27" s="93"/>
      <c r="K27" s="93"/>
      <c r="L27" s="93"/>
      <c r="M27" s="50"/>
    </row>
    <row r="28" spans="2:13" s="30" customFormat="1">
      <c r="B28" s="62"/>
      <c r="C28" s="7">
        <f t="shared" si="4"/>
        <v>13</v>
      </c>
      <c r="D28" s="13" t="s">
        <v>157</v>
      </c>
      <c r="E28" s="48" t="s">
        <v>60</v>
      </c>
      <c r="F28" s="49">
        <v>0</v>
      </c>
      <c r="H28" s="93"/>
      <c r="I28" s="93"/>
      <c r="J28" s="93"/>
      <c r="K28" s="93"/>
      <c r="L28" s="93"/>
      <c r="M28" s="50"/>
    </row>
    <row r="29" spans="2:13" s="30" customFormat="1">
      <c r="B29" s="62"/>
      <c r="C29" s="7">
        <f t="shared" si="4"/>
        <v>14</v>
      </c>
      <c r="D29" s="13" t="s">
        <v>158</v>
      </c>
      <c r="E29" s="48" t="s">
        <v>60</v>
      </c>
      <c r="F29" s="49">
        <v>0</v>
      </c>
      <c r="H29" s="94">
        <f>SUM(H24:H28)</f>
        <v>0</v>
      </c>
      <c r="I29" s="94">
        <f>SUM(I24:I28)</f>
        <v>0</v>
      </c>
      <c r="J29" s="94">
        <f>SUM(J24:J28)</f>
        <v>0</v>
      </c>
      <c r="K29" s="94">
        <f>SUM(K24:K28)</f>
        <v>0</v>
      </c>
      <c r="L29" s="94">
        <f>SUM(L24:L28)</f>
        <v>0</v>
      </c>
      <c r="M29" s="50"/>
    </row>
    <row r="30" spans="2:13" s="30" customFormat="1">
      <c r="B30" s="62"/>
      <c r="C30" s="15"/>
      <c r="D30" s="28"/>
      <c r="E30" s="27"/>
      <c r="F30" s="15"/>
      <c r="H30" s="96"/>
      <c r="I30" s="96"/>
      <c r="J30" s="96"/>
      <c r="K30" s="96"/>
      <c r="L30" s="96"/>
      <c r="M30" s="50"/>
    </row>
    <row r="31" spans="2:13" s="30" customFormat="1">
      <c r="B31" s="62"/>
      <c r="C31" s="46" t="s">
        <v>9</v>
      </c>
      <c r="D31" s="79" t="s">
        <v>171</v>
      </c>
      <c r="E31" s="18"/>
      <c r="F31" s="19"/>
      <c r="H31" s="95"/>
      <c r="I31" s="95"/>
      <c r="J31" s="95"/>
      <c r="K31" s="95"/>
      <c r="L31" s="95"/>
      <c r="M31" s="50"/>
    </row>
    <row r="32" spans="2:13" s="30" customFormat="1">
      <c r="B32" s="62"/>
      <c r="C32" s="7">
        <f>C29+1</f>
        <v>15</v>
      </c>
      <c r="D32" s="13" t="s">
        <v>171</v>
      </c>
      <c r="E32" s="48" t="s">
        <v>60</v>
      </c>
      <c r="F32" s="49">
        <v>0</v>
      </c>
      <c r="H32" s="94">
        <f>H16+H21+H29</f>
        <v>0</v>
      </c>
      <c r="I32" s="94">
        <f t="shared" ref="I32:L32" si="5">I16+I21+I29</f>
        <v>0</v>
      </c>
      <c r="J32" s="94">
        <f t="shared" si="5"/>
        <v>0</v>
      </c>
      <c r="K32" s="94">
        <f t="shared" si="5"/>
        <v>0</v>
      </c>
      <c r="L32" s="94">
        <f t="shared" si="5"/>
        <v>0</v>
      </c>
      <c r="M32" s="50"/>
    </row>
    <row r="33" spans="2:13" s="30" customFormat="1">
      <c r="B33" s="62"/>
      <c r="D33" s="80"/>
      <c r="M33" s="50"/>
    </row>
    <row r="34" spans="2:13" s="30" customFormat="1">
      <c r="B34" s="62"/>
      <c r="C34" s="46" t="s">
        <v>10</v>
      </c>
      <c r="D34" s="111" t="s">
        <v>211</v>
      </c>
      <c r="M34" s="50"/>
    </row>
    <row r="35" spans="2:13" s="30" customFormat="1">
      <c r="B35" s="62"/>
      <c r="C35" s="7">
        <f>C32+1</f>
        <v>16</v>
      </c>
      <c r="D35" s="13" t="s">
        <v>417</v>
      </c>
      <c r="E35" s="48" t="s">
        <v>15</v>
      </c>
      <c r="F35" s="49">
        <v>1</v>
      </c>
      <c r="H35" s="21"/>
      <c r="I35" s="21"/>
      <c r="J35" s="21"/>
      <c r="K35" s="21"/>
      <c r="L35" s="21"/>
      <c r="M35" s="50"/>
    </row>
    <row r="36" spans="2:13" s="30" customFormat="1">
      <c r="B36" s="62"/>
      <c r="C36" s="7">
        <f t="shared" ref="C36:C39" si="6">C35+1</f>
        <v>17</v>
      </c>
      <c r="D36" s="13" t="s">
        <v>414</v>
      </c>
      <c r="E36" s="48" t="s">
        <v>60</v>
      </c>
      <c r="F36" s="49">
        <v>0</v>
      </c>
      <c r="H36" s="93"/>
      <c r="I36" s="93"/>
      <c r="J36" s="93"/>
      <c r="K36" s="93"/>
      <c r="L36" s="93"/>
      <c r="M36" s="50"/>
    </row>
    <row r="37" spans="2:13" s="30" customFormat="1">
      <c r="B37" s="62"/>
      <c r="C37" s="7">
        <f t="shared" si="6"/>
        <v>18</v>
      </c>
      <c r="D37" s="13" t="s">
        <v>415</v>
      </c>
      <c r="E37" s="48" t="s">
        <v>60</v>
      </c>
      <c r="F37" s="49">
        <v>0</v>
      </c>
      <c r="H37" s="93"/>
      <c r="I37" s="93"/>
      <c r="J37" s="93"/>
      <c r="K37" s="93"/>
      <c r="L37" s="93"/>
      <c r="M37" s="50"/>
    </row>
    <row r="38" spans="2:13" s="30" customFormat="1">
      <c r="B38" s="62"/>
      <c r="C38" s="7">
        <f t="shared" si="6"/>
        <v>19</v>
      </c>
      <c r="D38" s="13" t="s">
        <v>416</v>
      </c>
      <c r="E38" s="48" t="s">
        <v>60</v>
      </c>
      <c r="F38" s="49">
        <v>0</v>
      </c>
      <c r="H38" s="93"/>
      <c r="I38" s="93"/>
      <c r="J38" s="93"/>
      <c r="K38" s="93"/>
      <c r="L38" s="93"/>
      <c r="M38" s="50"/>
    </row>
    <row r="39" spans="2:13" s="30" customFormat="1">
      <c r="B39" s="62"/>
      <c r="C39" s="7">
        <f t="shared" si="6"/>
        <v>20</v>
      </c>
      <c r="D39" s="13" t="s">
        <v>159</v>
      </c>
      <c r="E39" s="48" t="s">
        <v>60</v>
      </c>
      <c r="F39" s="49">
        <v>0</v>
      </c>
      <c r="H39" s="94">
        <f>SUM(H36:H38)</f>
        <v>0</v>
      </c>
      <c r="I39" s="94">
        <f t="shared" ref="I39:L39" si="7">SUM(I36:I38)</f>
        <v>0</v>
      </c>
      <c r="J39" s="94">
        <f t="shared" si="7"/>
        <v>0</v>
      </c>
      <c r="K39" s="94">
        <f t="shared" si="7"/>
        <v>0</v>
      </c>
      <c r="L39" s="94">
        <f t="shared" si="7"/>
        <v>0</v>
      </c>
      <c r="M39" s="50"/>
    </row>
    <row r="40" spans="2:13" s="30" customFormat="1">
      <c r="B40" s="62"/>
      <c r="D40" s="80"/>
      <c r="J40" s="80"/>
      <c r="M40" s="50"/>
    </row>
    <row r="41" spans="2:13" s="30" customFormat="1">
      <c r="B41" s="62"/>
      <c r="C41" s="46" t="s">
        <v>11</v>
      </c>
      <c r="D41" s="79" t="s">
        <v>689</v>
      </c>
      <c r="E41" s="18"/>
      <c r="F41" s="19"/>
      <c r="H41" s="95"/>
      <c r="I41" s="95"/>
      <c r="J41" s="80"/>
      <c r="M41" s="50"/>
    </row>
    <row r="42" spans="2:13" s="30" customFormat="1">
      <c r="B42" s="62"/>
      <c r="C42" s="7">
        <f>C39+1</f>
        <v>21</v>
      </c>
      <c r="D42" s="13" t="s">
        <v>407</v>
      </c>
      <c r="E42" s="48" t="s">
        <v>15</v>
      </c>
      <c r="F42" s="49">
        <v>1</v>
      </c>
      <c r="H42" s="21"/>
      <c r="I42" s="21"/>
      <c r="J42" s="21"/>
      <c r="K42" s="21"/>
      <c r="L42" s="21"/>
      <c r="M42" s="50"/>
    </row>
    <row r="43" spans="2:13" s="30" customFormat="1">
      <c r="B43" s="62"/>
      <c r="C43" s="7">
        <f t="shared" ref="C43:C44" si="8">C42+1</f>
        <v>22</v>
      </c>
      <c r="D43" s="13" t="s">
        <v>176</v>
      </c>
      <c r="E43" s="48" t="s">
        <v>60</v>
      </c>
      <c r="F43" s="49">
        <v>0</v>
      </c>
      <c r="H43" s="93"/>
      <c r="I43" s="93"/>
      <c r="J43" s="93"/>
      <c r="K43" s="93"/>
      <c r="L43" s="93"/>
      <c r="M43" s="50"/>
    </row>
    <row r="44" spans="2:13" s="30" customFormat="1">
      <c r="B44" s="62"/>
      <c r="C44" s="7">
        <f t="shared" si="8"/>
        <v>23</v>
      </c>
      <c r="D44" s="13" t="s">
        <v>176</v>
      </c>
      <c r="E44" s="48" t="s">
        <v>60</v>
      </c>
      <c r="F44" s="49">
        <v>0</v>
      </c>
      <c r="H44" s="94">
        <f t="shared" ref="H44:L44" si="9">H43</f>
        <v>0</v>
      </c>
      <c r="I44" s="94">
        <f t="shared" si="9"/>
        <v>0</v>
      </c>
      <c r="J44" s="94">
        <f t="shared" si="9"/>
        <v>0</v>
      </c>
      <c r="K44" s="94">
        <f t="shared" si="9"/>
        <v>0</v>
      </c>
      <c r="L44" s="94">
        <f t="shared" si="9"/>
        <v>0</v>
      </c>
      <c r="M44" s="50"/>
    </row>
    <row r="45" spans="2:13" s="30" customFormat="1">
      <c r="B45" s="62"/>
      <c r="C45" s="15"/>
      <c r="D45" s="28"/>
      <c r="E45" s="27"/>
      <c r="F45" s="15"/>
      <c r="H45" s="96"/>
      <c r="I45" s="96"/>
      <c r="J45" s="96"/>
      <c r="K45" s="96"/>
      <c r="L45" s="96"/>
      <c r="M45" s="50"/>
    </row>
    <row r="46" spans="2:13" s="30" customFormat="1">
      <c r="B46" s="62"/>
      <c r="C46" s="46" t="s">
        <v>288</v>
      </c>
      <c r="D46" s="79" t="s">
        <v>690</v>
      </c>
      <c r="E46" s="18"/>
      <c r="F46" s="19"/>
      <c r="H46" s="95"/>
      <c r="I46" s="95"/>
      <c r="J46" s="95"/>
      <c r="K46" s="95"/>
      <c r="L46" s="95"/>
      <c r="M46" s="50"/>
    </row>
    <row r="47" spans="2:13" s="30" customFormat="1">
      <c r="B47" s="62"/>
      <c r="C47" s="7">
        <f>C44+1</f>
        <v>24</v>
      </c>
      <c r="D47" s="13" t="s">
        <v>153</v>
      </c>
      <c r="E47" s="48" t="s">
        <v>60</v>
      </c>
      <c r="F47" s="49">
        <v>0</v>
      </c>
      <c r="H47" s="93"/>
      <c r="I47" s="93"/>
      <c r="J47" s="93"/>
      <c r="K47" s="93"/>
      <c r="L47" s="93"/>
      <c r="M47" s="50"/>
    </row>
    <row r="48" spans="2:13" s="30" customFormat="1">
      <c r="B48" s="62"/>
      <c r="C48" s="7">
        <f t="shared" ref="C48:C52" si="10">C47+1</f>
        <v>25</v>
      </c>
      <c r="D48" s="13" t="s">
        <v>154</v>
      </c>
      <c r="E48" s="48" t="s">
        <v>60</v>
      </c>
      <c r="F48" s="49">
        <v>0</v>
      </c>
      <c r="H48" s="93"/>
      <c r="I48" s="93"/>
      <c r="J48" s="93"/>
      <c r="K48" s="93"/>
      <c r="L48" s="93"/>
      <c r="M48" s="50"/>
    </row>
    <row r="49" spans="2:13" s="30" customFormat="1">
      <c r="B49" s="62"/>
      <c r="C49" s="7">
        <f t="shared" si="10"/>
        <v>26</v>
      </c>
      <c r="D49" s="13" t="s">
        <v>155</v>
      </c>
      <c r="E49" s="48" t="s">
        <v>60</v>
      </c>
      <c r="F49" s="49">
        <v>0</v>
      </c>
      <c r="H49" s="151"/>
      <c r="I49" s="151"/>
      <c r="J49" s="151"/>
      <c r="K49" s="151"/>
      <c r="L49" s="151"/>
      <c r="M49" s="50"/>
    </row>
    <row r="50" spans="2:13" s="30" customFormat="1">
      <c r="B50" s="62"/>
      <c r="C50" s="7">
        <f t="shared" si="10"/>
        <v>27</v>
      </c>
      <c r="D50" s="13" t="s">
        <v>156</v>
      </c>
      <c r="E50" s="48" t="s">
        <v>60</v>
      </c>
      <c r="F50" s="49">
        <v>0</v>
      </c>
      <c r="H50" s="93"/>
      <c r="I50" s="93"/>
      <c r="J50" s="93"/>
      <c r="K50" s="93"/>
      <c r="L50" s="93"/>
      <c r="M50" s="50"/>
    </row>
    <row r="51" spans="2:13" s="30" customFormat="1">
      <c r="B51" s="62"/>
      <c r="C51" s="7">
        <f t="shared" si="10"/>
        <v>28</v>
      </c>
      <c r="D51" s="13" t="s">
        <v>157</v>
      </c>
      <c r="E51" s="48" t="s">
        <v>60</v>
      </c>
      <c r="F51" s="49">
        <v>0</v>
      </c>
      <c r="H51" s="93"/>
      <c r="I51" s="93"/>
      <c r="J51" s="93"/>
      <c r="K51" s="93"/>
      <c r="L51" s="93"/>
      <c r="M51" s="50"/>
    </row>
    <row r="52" spans="2:13" s="30" customFormat="1">
      <c r="B52" s="62"/>
      <c r="C52" s="7">
        <f t="shared" si="10"/>
        <v>29</v>
      </c>
      <c r="D52" s="13" t="s">
        <v>158</v>
      </c>
      <c r="E52" s="48" t="s">
        <v>60</v>
      </c>
      <c r="F52" s="49">
        <v>0</v>
      </c>
      <c r="H52" s="94">
        <f>SUM(H47:H51)</f>
        <v>0</v>
      </c>
      <c r="I52" s="94">
        <f>SUM(I47:I51)</f>
        <v>0</v>
      </c>
      <c r="J52" s="94">
        <f t="shared" ref="J52:L52" si="11">SUM(J47:J51)</f>
        <v>0</v>
      </c>
      <c r="K52" s="94">
        <f t="shared" si="11"/>
        <v>0</v>
      </c>
      <c r="L52" s="94">
        <f t="shared" si="11"/>
        <v>0</v>
      </c>
      <c r="M52" s="50"/>
    </row>
    <row r="53" spans="2:13" s="30" customFormat="1">
      <c r="B53" s="62"/>
      <c r="C53" s="15"/>
      <c r="D53" s="28"/>
      <c r="E53" s="27"/>
      <c r="F53" s="15"/>
      <c r="H53" s="96"/>
      <c r="I53" s="96"/>
      <c r="J53" s="96"/>
      <c r="K53" s="96"/>
      <c r="L53" s="96"/>
      <c r="M53" s="50"/>
    </row>
    <row r="54" spans="2:13" s="30" customFormat="1">
      <c r="B54" s="62"/>
      <c r="C54" s="46" t="s">
        <v>567</v>
      </c>
      <c r="D54" s="79" t="s">
        <v>212</v>
      </c>
      <c r="E54" s="18"/>
      <c r="F54" s="19"/>
      <c r="H54" s="95"/>
      <c r="I54" s="95"/>
      <c r="J54" s="95"/>
      <c r="K54" s="95"/>
      <c r="L54" s="95"/>
      <c r="M54" s="50"/>
    </row>
    <row r="55" spans="2:13" s="30" customFormat="1">
      <c r="B55" s="62"/>
      <c r="C55" s="7">
        <f>C52+1</f>
        <v>30</v>
      </c>
      <c r="D55" s="13" t="s">
        <v>212</v>
      </c>
      <c r="E55" s="48" t="s">
        <v>60</v>
      </c>
      <c r="F55" s="49">
        <v>0</v>
      </c>
      <c r="H55" s="94">
        <f t="shared" ref="H55:L55" si="12">H39+H44+H52</f>
        <v>0</v>
      </c>
      <c r="I55" s="94">
        <f t="shared" si="12"/>
        <v>0</v>
      </c>
      <c r="J55" s="94">
        <f t="shared" si="12"/>
        <v>0</v>
      </c>
      <c r="K55" s="94">
        <f t="shared" si="12"/>
        <v>0</v>
      </c>
      <c r="L55" s="94">
        <f t="shared" si="12"/>
        <v>0</v>
      </c>
      <c r="M55" s="50"/>
    </row>
    <row r="56" spans="2:13" s="30" customFormat="1">
      <c r="B56" s="62"/>
      <c r="D56" s="80"/>
      <c r="M56" s="50"/>
    </row>
    <row r="57" spans="2:13" s="30" customFormat="1">
      <c r="B57" s="62"/>
      <c r="C57" s="46" t="s">
        <v>569</v>
      </c>
      <c r="D57" s="79" t="s">
        <v>691</v>
      </c>
      <c r="E57" s="18"/>
      <c r="F57" s="19"/>
      <c r="H57" s="95"/>
      <c r="I57" s="95"/>
      <c r="J57" s="95"/>
      <c r="K57" s="95"/>
      <c r="L57" s="95"/>
      <c r="M57" s="50"/>
    </row>
    <row r="58" spans="2:13" s="30" customFormat="1">
      <c r="B58" s="62"/>
      <c r="C58" s="7">
        <f>C55+1</f>
        <v>31</v>
      </c>
      <c r="D58" s="13" t="s">
        <v>699</v>
      </c>
      <c r="E58" s="48" t="s">
        <v>60</v>
      </c>
      <c r="F58" s="49">
        <v>0</v>
      </c>
      <c r="H58" s="94">
        <f>H32+H55</f>
        <v>0</v>
      </c>
      <c r="I58" s="94">
        <f t="shared" ref="I58:L58" si="13">I32+I55</f>
        <v>0</v>
      </c>
      <c r="J58" s="94">
        <f t="shared" si="13"/>
        <v>0</v>
      </c>
      <c r="K58" s="94">
        <f t="shared" si="13"/>
        <v>0</v>
      </c>
      <c r="L58" s="94">
        <f t="shared" si="13"/>
        <v>0</v>
      </c>
      <c r="M58" s="50"/>
    </row>
    <row r="59" spans="2:13" s="30" customFormat="1" ht="16" thickBot="1">
      <c r="B59" s="51"/>
      <c r="C59" s="52"/>
      <c r="D59" s="89"/>
      <c r="E59" s="52"/>
      <c r="F59" s="52"/>
      <c r="G59" s="52"/>
      <c r="H59" s="52"/>
      <c r="I59" s="52"/>
      <c r="J59" s="52"/>
      <c r="K59" s="52"/>
      <c r="L59" s="52"/>
      <c r="M59" s="53"/>
    </row>
    <row r="60" spans="2:13" s="30" customFormat="1">
      <c r="D60" s="80"/>
    </row>
    <row r="61" spans="2:13" s="30" customFormat="1">
      <c r="D61" s="80"/>
    </row>
    <row r="62" spans="2:13" s="30" customFormat="1">
      <c r="D62" s="80"/>
    </row>
    <row r="63" spans="2:13" s="30" customFormat="1">
      <c r="D63" s="80"/>
    </row>
    <row r="64" spans="2:13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10" s="30" customFormat="1">
      <c r="D305" s="80"/>
    </row>
    <row r="306" spans="4:10" s="30" customFormat="1">
      <c r="D306" s="80"/>
    </row>
    <row r="307" spans="4:10" s="30" customFormat="1">
      <c r="D307" s="80"/>
    </row>
    <row r="308" spans="4:10" s="30" customFormat="1">
      <c r="D308" s="80"/>
    </row>
    <row r="309" spans="4:10" s="30" customFormat="1">
      <c r="D309" s="80"/>
    </row>
    <row r="310" spans="4:10" s="30" customFormat="1">
      <c r="D310" s="80"/>
    </row>
    <row r="311" spans="4:10" s="30" customFormat="1">
      <c r="D311" s="80"/>
    </row>
    <row r="312" spans="4:10" s="30" customFormat="1">
      <c r="D312" s="80"/>
    </row>
    <row r="313" spans="4:10" s="30" customFormat="1">
      <c r="D313" s="80"/>
    </row>
    <row r="314" spans="4:10" s="30" customFormat="1">
      <c r="D314" s="80"/>
    </row>
    <row r="315" spans="4:10" s="30" customFormat="1">
      <c r="D315" s="80"/>
    </row>
    <row r="316" spans="4:10" s="30" customFormat="1">
      <c r="D316" s="80"/>
    </row>
    <row r="317" spans="4:10" s="30" customFormat="1">
      <c r="D317" s="80"/>
    </row>
    <row r="318" spans="4:10" s="30" customFormat="1">
      <c r="D318" s="80"/>
    </row>
    <row r="319" spans="4:10" s="30" customFormat="1">
      <c r="D319" s="80"/>
    </row>
    <row r="320" spans="4:10" s="30" customFormat="1">
      <c r="D320" s="80"/>
      <c r="J320"/>
    </row>
  </sheetData>
  <mergeCells count="1">
    <mergeCell ref="H6:L6"/>
  </mergeCells>
  <conditionalFormatting sqref="AM5">
    <cfRule type="containsText" dxfId="12" priority="1" operator="containsText" text="ERROR">
      <formula>NOT(ISERROR(SEARCH("ERROR",AM5)))</formula>
    </cfRule>
  </conditionalFormatting>
  <pageMargins left="0.7" right="0.7" top="0.75" bottom="0.75" header="0.3" footer="0.3"/>
  <pageSetup paperSize="9" scale="65" orientation="landscape" horizontalDpi="1800" verticalDpi="1800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">
    <tabColor theme="6" tint="0.39997558519241921"/>
  </sheetPr>
  <dimension ref="A1:CS348"/>
  <sheetViews>
    <sheetView zoomScale="70" zoomScaleNormal="70" zoomScaleSheetLayoutView="85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1.921875" style="2" customWidth="1"/>
    <col min="5" max="5" width="5.07421875" customWidth="1"/>
    <col min="6" max="6" width="4.61328125" customWidth="1"/>
    <col min="7" max="7" width="1.3828125" style="30" customWidth="1"/>
    <col min="8" max="11" width="11.53515625" style="30" customWidth="1"/>
    <col min="12" max="13" width="11.53515625" customWidth="1"/>
    <col min="14" max="14" width="3.61328125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701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35"/>
      <c r="C10" s="19"/>
      <c r="D10" s="26"/>
      <c r="E10" s="15"/>
      <c r="F10" s="15"/>
      <c r="G10" s="19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37"/>
      <c r="U10" s="19"/>
      <c r="CI10"/>
      <c r="CJ10"/>
      <c r="CK10"/>
      <c r="CL10"/>
      <c r="CM10"/>
      <c r="CN10"/>
      <c r="CO10"/>
      <c r="CP10"/>
      <c r="CQ10"/>
      <c r="CR10"/>
      <c r="CS10"/>
    </row>
    <row r="11" spans="2:97" s="30" customFormat="1">
      <c r="B11" s="35"/>
      <c r="C11" s="46" t="s">
        <v>0</v>
      </c>
      <c r="D11" s="79" t="s">
        <v>28</v>
      </c>
      <c r="E11" s="18"/>
      <c r="F11" s="19"/>
      <c r="G11" s="19"/>
      <c r="H11" s="19"/>
      <c r="I11" s="19"/>
      <c r="J11" s="19"/>
      <c r="K11" s="19"/>
      <c r="L11" s="17"/>
      <c r="M11" s="17"/>
      <c r="N11" s="17"/>
      <c r="O11" s="17"/>
      <c r="P11" s="17"/>
      <c r="Q11" s="67"/>
      <c r="R11" s="17"/>
      <c r="S11" s="17"/>
      <c r="T11" s="37"/>
      <c r="U11" s="19"/>
      <c r="CI11"/>
      <c r="CJ11"/>
      <c r="CK11"/>
      <c r="CL11"/>
      <c r="CM11"/>
      <c r="CN11"/>
      <c r="CO11"/>
      <c r="CP11"/>
      <c r="CQ11"/>
      <c r="CR11"/>
      <c r="CS11"/>
    </row>
    <row r="12" spans="2:97" s="30" customFormat="1">
      <c r="B12" s="62"/>
      <c r="C12" s="7">
        <v>1</v>
      </c>
      <c r="D12" s="13" t="s">
        <v>475</v>
      </c>
      <c r="E12" s="48" t="s">
        <v>15</v>
      </c>
      <c r="F12" s="49">
        <v>1</v>
      </c>
      <c r="H12" s="11"/>
      <c r="I12" s="11"/>
      <c r="J12" s="11"/>
      <c r="K12" s="11"/>
      <c r="L12" s="21"/>
      <c r="M12" s="21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 t="shared" ref="C13" si="0">C12+1</f>
        <v>2</v>
      </c>
      <c r="D13" s="13" t="s">
        <v>402</v>
      </c>
      <c r="E13" s="48" t="s">
        <v>15</v>
      </c>
      <c r="F13" s="49">
        <v>1</v>
      </c>
      <c r="H13" s="11"/>
      <c r="I13" s="11"/>
      <c r="J13" s="11"/>
      <c r="K13" s="11"/>
      <c r="L13" s="21"/>
      <c r="M13" s="21"/>
      <c r="N13" s="98"/>
      <c r="O13" s="21"/>
      <c r="P13" s="21"/>
      <c r="Q13" s="21"/>
      <c r="R13" s="21"/>
      <c r="S13" s="21"/>
      <c r="T13" s="50"/>
      <c r="W13" s="54"/>
    </row>
    <row r="14" spans="2:97" s="30" customFormat="1">
      <c r="B14" s="62"/>
      <c r="C14" s="7">
        <f>C13+1</f>
        <v>3</v>
      </c>
      <c r="D14" s="13" t="s">
        <v>179</v>
      </c>
      <c r="E14" s="48" t="s">
        <v>15</v>
      </c>
      <c r="F14" s="49">
        <v>1</v>
      </c>
      <c r="H14" s="92">
        <f t="shared" ref="H14:M14" si="1">H12+H13</f>
        <v>0</v>
      </c>
      <c r="I14" s="92">
        <f t="shared" si="1"/>
        <v>0</v>
      </c>
      <c r="J14" s="92">
        <f t="shared" si="1"/>
        <v>0</v>
      </c>
      <c r="K14" s="92">
        <f t="shared" si="1"/>
        <v>0</v>
      </c>
      <c r="L14" s="92">
        <f t="shared" si="1"/>
        <v>0</v>
      </c>
      <c r="M14" s="92">
        <f t="shared" si="1"/>
        <v>0</v>
      </c>
      <c r="O14" s="92">
        <f>O12+O13</f>
        <v>0</v>
      </c>
      <c r="P14" s="92">
        <f>P12+P13</f>
        <v>0</v>
      </c>
      <c r="Q14" s="92">
        <f>Q12+Q13</f>
        <v>0</v>
      </c>
      <c r="R14" s="92">
        <f>R12+R13</f>
        <v>0</v>
      </c>
      <c r="S14" s="92">
        <f>S12+S13</f>
        <v>0</v>
      </c>
      <c r="T14" s="50"/>
      <c r="W14" s="54"/>
    </row>
    <row r="15" spans="2:97" s="30" customFormat="1">
      <c r="B15" s="62"/>
      <c r="D15" s="80"/>
      <c r="T15" s="50"/>
      <c r="W15" s="54"/>
    </row>
    <row r="16" spans="2:97" s="30" customFormat="1">
      <c r="B16" s="62"/>
      <c r="C16" s="46" t="s">
        <v>1</v>
      </c>
      <c r="D16" s="79" t="s">
        <v>43</v>
      </c>
      <c r="E16" s="18"/>
      <c r="F16" s="19"/>
      <c r="T16" s="50"/>
      <c r="W16" s="54"/>
    </row>
    <row r="17" spans="2:23" s="30" customFormat="1">
      <c r="B17" s="62"/>
      <c r="C17" s="7">
        <f>C14+1</f>
        <v>4</v>
      </c>
      <c r="D17" s="13" t="s">
        <v>49</v>
      </c>
      <c r="E17" s="48" t="s">
        <v>60</v>
      </c>
      <c r="F17" s="49">
        <v>0</v>
      </c>
      <c r="H17" s="11"/>
      <c r="I17" s="11"/>
      <c r="J17" s="11"/>
      <c r="K17" s="11"/>
      <c r="L17" s="93"/>
      <c r="M17" s="93"/>
      <c r="O17" s="93"/>
      <c r="P17" s="93"/>
      <c r="Q17" s="93"/>
      <c r="R17" s="93"/>
      <c r="S17" s="93"/>
      <c r="T17" s="50"/>
      <c r="W17" s="54"/>
    </row>
    <row r="18" spans="2:23" s="30" customFormat="1">
      <c r="B18" s="62"/>
      <c r="C18" s="7">
        <f t="shared" ref="C18:C26" si="2">C17+1</f>
        <v>5</v>
      </c>
      <c r="D18" s="13" t="s">
        <v>31</v>
      </c>
      <c r="E18" s="48" t="s">
        <v>60</v>
      </c>
      <c r="F18" s="49">
        <v>0</v>
      </c>
      <c r="H18" s="11"/>
      <c r="I18" s="11"/>
      <c r="J18" s="11"/>
      <c r="K18" s="11"/>
      <c r="L18" s="93"/>
      <c r="M18" s="93"/>
      <c r="O18" s="93"/>
      <c r="P18" s="93"/>
      <c r="Q18" s="93"/>
      <c r="R18" s="93"/>
      <c r="S18" s="93"/>
      <c r="T18" s="50"/>
      <c r="W18" s="54"/>
    </row>
    <row r="19" spans="2:23" s="30" customFormat="1">
      <c r="B19" s="62"/>
      <c r="C19" s="7">
        <f t="shared" si="2"/>
        <v>6</v>
      </c>
      <c r="D19" s="13" t="s">
        <v>32</v>
      </c>
      <c r="E19" s="48" t="s">
        <v>60</v>
      </c>
      <c r="F19" s="49">
        <v>0</v>
      </c>
      <c r="H19" s="11"/>
      <c r="I19" s="11"/>
      <c r="J19" s="11"/>
      <c r="K19" s="11"/>
      <c r="L19" s="93"/>
      <c r="M19" s="93"/>
      <c r="O19" s="93"/>
      <c r="P19" s="93"/>
      <c r="Q19" s="93"/>
      <c r="R19" s="93"/>
      <c r="S19" s="93"/>
      <c r="T19" s="50"/>
    </row>
    <row r="20" spans="2:23" s="30" customFormat="1">
      <c r="B20" s="62"/>
      <c r="C20" s="7">
        <f t="shared" si="2"/>
        <v>7</v>
      </c>
      <c r="D20" s="13" t="s">
        <v>33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3" s="30" customFormat="1">
      <c r="B21" s="62"/>
      <c r="C21" s="7">
        <f t="shared" si="2"/>
        <v>8</v>
      </c>
      <c r="D21" s="13" t="s">
        <v>34</v>
      </c>
      <c r="E21" s="48" t="s">
        <v>60</v>
      </c>
      <c r="F21" s="49">
        <v>0</v>
      </c>
      <c r="H21" s="11"/>
      <c r="I21" s="11"/>
      <c r="J21" s="11"/>
      <c r="K21" s="11"/>
      <c r="L21" s="93"/>
      <c r="M21" s="93"/>
      <c r="O21" s="93"/>
      <c r="P21" s="93"/>
      <c r="Q21" s="93"/>
      <c r="R21" s="93"/>
      <c r="S21" s="93"/>
      <c r="T21" s="50"/>
    </row>
    <row r="22" spans="2:23" s="30" customFormat="1">
      <c r="B22" s="62"/>
      <c r="C22" s="7">
        <f t="shared" si="2"/>
        <v>9</v>
      </c>
      <c r="D22" s="13" t="s">
        <v>35</v>
      </c>
      <c r="E22" s="48" t="s">
        <v>60</v>
      </c>
      <c r="F22" s="49">
        <v>0</v>
      </c>
      <c r="H22" s="11"/>
      <c r="I22" s="11"/>
      <c r="J22" s="11"/>
      <c r="K22" s="11"/>
      <c r="L22" s="93"/>
      <c r="M22" s="93"/>
      <c r="O22" s="93"/>
      <c r="P22" s="93"/>
      <c r="Q22" s="93"/>
      <c r="R22" s="93"/>
      <c r="S22" s="93"/>
      <c r="T22" s="50"/>
    </row>
    <row r="23" spans="2:23" s="30" customFormat="1" ht="17" customHeight="1">
      <c r="B23" s="62"/>
      <c r="C23" s="7">
        <f t="shared" si="2"/>
        <v>10</v>
      </c>
      <c r="D23" s="13" t="s">
        <v>36</v>
      </c>
      <c r="E23" s="48" t="s">
        <v>60</v>
      </c>
      <c r="F23" s="49">
        <v>0</v>
      </c>
      <c r="H23" s="11"/>
      <c r="I23" s="11"/>
      <c r="J23" s="11"/>
      <c r="K23" s="11"/>
      <c r="L23" s="93"/>
      <c r="M23" s="93"/>
      <c r="O23" s="93"/>
      <c r="P23" s="93"/>
      <c r="Q23" s="93"/>
      <c r="R23" s="93"/>
      <c r="S23" s="93"/>
      <c r="T23" s="50"/>
    </row>
    <row r="24" spans="2:23" s="30" customFormat="1">
      <c r="B24" s="62"/>
      <c r="C24" s="7">
        <f t="shared" si="2"/>
        <v>11</v>
      </c>
      <c r="D24" s="13" t="s">
        <v>177</v>
      </c>
      <c r="E24" s="48" t="s">
        <v>60</v>
      </c>
      <c r="F24" s="49">
        <v>0</v>
      </c>
      <c r="H24" s="94">
        <f t="shared" ref="H24:M24" si="3">SUM(H17:H23)</f>
        <v>0</v>
      </c>
      <c r="I24" s="94">
        <f t="shared" si="3"/>
        <v>0</v>
      </c>
      <c r="J24" s="94">
        <f t="shared" si="3"/>
        <v>0</v>
      </c>
      <c r="K24" s="94">
        <f t="shared" si="3"/>
        <v>0</v>
      </c>
      <c r="L24" s="94">
        <f t="shared" si="3"/>
        <v>0</v>
      </c>
      <c r="M24" s="94">
        <f t="shared" si="3"/>
        <v>0</v>
      </c>
      <c r="O24" s="94">
        <f>SUM(O17:O23)</f>
        <v>0</v>
      </c>
      <c r="P24" s="94">
        <f>SUM(P17:P23)</f>
        <v>0</v>
      </c>
      <c r="Q24" s="94">
        <f>SUM(Q17:Q23)</f>
        <v>0</v>
      </c>
      <c r="R24" s="94">
        <f>SUM(R17:R23)</f>
        <v>0</v>
      </c>
      <c r="S24" s="94">
        <f>SUM(S17:S23)</f>
        <v>0</v>
      </c>
      <c r="T24" s="50"/>
    </row>
    <row r="25" spans="2:23" s="30" customFormat="1">
      <c r="B25" s="62"/>
      <c r="C25" s="7">
        <f t="shared" si="2"/>
        <v>12</v>
      </c>
      <c r="D25" s="13" t="s">
        <v>406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3" s="30" customFormat="1">
      <c r="B26" s="62"/>
      <c r="C26" s="7">
        <f t="shared" si="2"/>
        <v>13</v>
      </c>
      <c r="D26" s="13" t="s">
        <v>180</v>
      </c>
      <c r="E26" s="48" t="s">
        <v>60</v>
      </c>
      <c r="F26" s="49">
        <v>0</v>
      </c>
      <c r="H26" s="94">
        <f>H24+H25</f>
        <v>0</v>
      </c>
      <c r="I26" s="94">
        <f t="shared" ref="I26:L26" si="4">I24+I25</f>
        <v>0</v>
      </c>
      <c r="J26" s="94">
        <f t="shared" si="4"/>
        <v>0</v>
      </c>
      <c r="K26" s="94">
        <f t="shared" si="4"/>
        <v>0</v>
      </c>
      <c r="L26" s="94">
        <f t="shared" si="4"/>
        <v>0</v>
      </c>
      <c r="M26" s="94">
        <f t="shared" ref="M26" si="5">M24+M25</f>
        <v>0</v>
      </c>
      <c r="O26" s="94">
        <f>O24+O25</f>
        <v>0</v>
      </c>
      <c r="P26" s="94">
        <f t="shared" ref="P26:S26" si="6">P24+P25</f>
        <v>0</v>
      </c>
      <c r="Q26" s="94">
        <f t="shared" si="6"/>
        <v>0</v>
      </c>
      <c r="R26" s="94">
        <f t="shared" si="6"/>
        <v>0</v>
      </c>
      <c r="S26" s="94">
        <f t="shared" si="6"/>
        <v>0</v>
      </c>
      <c r="T26" s="50"/>
    </row>
    <row r="27" spans="2:23" s="30" customFormat="1">
      <c r="B27" s="62"/>
      <c r="D27" s="80"/>
      <c r="H27" s="95"/>
      <c r="I27" s="95"/>
      <c r="J27" s="95"/>
      <c r="K27" s="95"/>
      <c r="L27" s="95"/>
      <c r="M27" s="95"/>
      <c r="O27" s="95"/>
      <c r="P27" s="95"/>
      <c r="Q27" s="95"/>
      <c r="R27" s="95"/>
      <c r="S27" s="95"/>
      <c r="T27" s="50"/>
    </row>
    <row r="28" spans="2:23" s="30" customFormat="1">
      <c r="B28" s="62"/>
      <c r="C28" s="46" t="s">
        <v>8</v>
      </c>
      <c r="D28" s="79" t="s">
        <v>46</v>
      </c>
      <c r="E28" s="18"/>
      <c r="F28" s="19"/>
      <c r="H28" s="95"/>
      <c r="I28" s="95"/>
      <c r="J28" s="95"/>
      <c r="K28" s="95"/>
      <c r="L28" s="95"/>
      <c r="M28" s="95"/>
      <c r="O28" s="95"/>
      <c r="P28" s="95"/>
      <c r="Q28" s="95"/>
      <c r="R28" s="95"/>
      <c r="S28" s="95"/>
      <c r="T28" s="50"/>
    </row>
    <row r="29" spans="2:23" s="30" customFormat="1">
      <c r="B29" s="62"/>
      <c r="C29" s="7">
        <f>C26+1</f>
        <v>14</v>
      </c>
      <c r="D29" s="13" t="s">
        <v>52</v>
      </c>
      <c r="E29" s="48" t="s">
        <v>60</v>
      </c>
      <c r="F29" s="49">
        <v>0</v>
      </c>
      <c r="H29" s="11"/>
      <c r="I29" s="11"/>
      <c r="J29" s="11"/>
      <c r="K29" s="11"/>
      <c r="L29" s="93"/>
      <c r="M29" s="93"/>
      <c r="O29" s="93"/>
      <c r="P29" s="93"/>
      <c r="Q29" s="93"/>
      <c r="R29" s="93"/>
      <c r="S29" s="93"/>
      <c r="T29" s="50"/>
    </row>
    <row r="30" spans="2:23" s="30" customFormat="1">
      <c r="B30" s="62"/>
      <c r="C30" s="7">
        <f t="shared" ref="C30:C36" si="7">C29+1</f>
        <v>15</v>
      </c>
      <c r="D30" s="13" t="s">
        <v>58</v>
      </c>
      <c r="E30" s="48" t="s">
        <v>60</v>
      </c>
      <c r="F30" s="49">
        <v>0</v>
      </c>
      <c r="H30" s="11"/>
      <c r="I30" s="11"/>
      <c r="J30" s="11"/>
      <c r="K30" s="11"/>
      <c r="L30" s="93"/>
      <c r="M30" s="93"/>
      <c r="O30" s="93"/>
      <c r="P30" s="93"/>
      <c r="Q30" s="93"/>
      <c r="R30" s="93"/>
      <c r="S30" s="93"/>
      <c r="T30" s="50"/>
    </row>
    <row r="31" spans="2:23" s="30" customFormat="1">
      <c r="B31" s="62"/>
      <c r="C31" s="7">
        <f t="shared" si="7"/>
        <v>16</v>
      </c>
      <c r="D31" s="13" t="s">
        <v>53</v>
      </c>
      <c r="E31" s="48" t="s">
        <v>60</v>
      </c>
      <c r="F31" s="49">
        <v>0</v>
      </c>
      <c r="H31" s="11"/>
      <c r="I31" s="11"/>
      <c r="J31" s="11"/>
      <c r="K31" s="11"/>
      <c r="L31" s="93"/>
      <c r="M31" s="93"/>
      <c r="O31" s="93"/>
      <c r="P31" s="93"/>
      <c r="Q31" s="93"/>
      <c r="R31" s="93"/>
      <c r="S31" s="93"/>
      <c r="T31" s="50"/>
    </row>
    <row r="32" spans="2:23" s="30" customFormat="1">
      <c r="B32" s="62"/>
      <c r="C32" s="7">
        <f t="shared" si="7"/>
        <v>17</v>
      </c>
      <c r="D32" s="13" t="s">
        <v>54</v>
      </c>
      <c r="E32" s="48" t="s">
        <v>60</v>
      </c>
      <c r="F32" s="49">
        <v>0</v>
      </c>
      <c r="H32" s="11"/>
      <c r="I32" s="11"/>
      <c r="J32" s="11"/>
      <c r="K32" s="11"/>
      <c r="L32" s="93"/>
      <c r="M32" s="93"/>
      <c r="O32" s="93"/>
      <c r="P32" s="93"/>
      <c r="Q32" s="93"/>
      <c r="R32" s="93"/>
      <c r="S32" s="93"/>
      <c r="T32" s="50"/>
    </row>
    <row r="33" spans="2:22" s="30" customFormat="1">
      <c r="B33" s="62"/>
      <c r="C33" s="7">
        <f t="shared" si="7"/>
        <v>18</v>
      </c>
      <c r="D33" s="13" t="s">
        <v>55</v>
      </c>
      <c r="E33" s="48" t="s">
        <v>60</v>
      </c>
      <c r="F33" s="49">
        <v>0</v>
      </c>
      <c r="H33" s="11"/>
      <c r="I33" s="11"/>
      <c r="J33" s="11"/>
      <c r="K33" s="11"/>
      <c r="L33" s="93"/>
      <c r="M33" s="93"/>
      <c r="O33" s="93"/>
      <c r="P33" s="93"/>
      <c r="Q33" s="93"/>
      <c r="R33" s="93"/>
      <c r="S33" s="93"/>
      <c r="T33" s="50"/>
    </row>
    <row r="34" spans="2:22" s="30" customFormat="1">
      <c r="B34" s="62"/>
      <c r="C34" s="7">
        <f t="shared" si="7"/>
        <v>19</v>
      </c>
      <c r="D34" s="13" t="s">
        <v>56</v>
      </c>
      <c r="E34" s="48" t="s">
        <v>60</v>
      </c>
      <c r="F34" s="49">
        <v>0</v>
      </c>
      <c r="H34" s="11"/>
      <c r="I34" s="11"/>
      <c r="J34" s="11"/>
      <c r="K34" s="11"/>
      <c r="L34" s="93"/>
      <c r="M34" s="93"/>
      <c r="O34" s="93"/>
      <c r="P34" s="93"/>
      <c r="Q34" s="93"/>
      <c r="R34" s="93"/>
      <c r="S34" s="93"/>
      <c r="T34" s="50"/>
    </row>
    <row r="35" spans="2:22" s="30" customFormat="1">
      <c r="B35" s="62"/>
      <c r="C35" s="7">
        <f t="shared" si="7"/>
        <v>20</v>
      </c>
      <c r="D35" s="13" t="s">
        <v>57</v>
      </c>
      <c r="E35" s="48" t="s">
        <v>60</v>
      </c>
      <c r="F35" s="49">
        <v>0</v>
      </c>
      <c r="H35" s="11"/>
      <c r="I35" s="11"/>
      <c r="J35" s="11"/>
      <c r="K35" s="11"/>
      <c r="L35" s="93"/>
      <c r="M35" s="93"/>
      <c r="O35" s="93"/>
      <c r="P35" s="93"/>
      <c r="Q35" s="93"/>
      <c r="R35" s="93"/>
      <c r="S35" s="93"/>
      <c r="T35" s="50"/>
    </row>
    <row r="36" spans="2:22" s="30" customFormat="1">
      <c r="B36" s="62"/>
      <c r="C36" s="7">
        <f t="shared" si="7"/>
        <v>21</v>
      </c>
      <c r="D36" s="13" t="s">
        <v>178</v>
      </c>
      <c r="E36" s="48" t="s">
        <v>60</v>
      </c>
      <c r="F36" s="49">
        <v>0</v>
      </c>
      <c r="H36" s="94">
        <f t="shared" ref="H36:M36" si="8">SUM(H29:H35)</f>
        <v>0</v>
      </c>
      <c r="I36" s="94">
        <f t="shared" si="8"/>
        <v>0</v>
      </c>
      <c r="J36" s="94">
        <f t="shared" si="8"/>
        <v>0</v>
      </c>
      <c r="K36" s="94">
        <f t="shared" si="8"/>
        <v>0</v>
      </c>
      <c r="L36" s="94">
        <f t="shared" si="8"/>
        <v>0</v>
      </c>
      <c r="M36" s="94">
        <f t="shared" si="8"/>
        <v>0</v>
      </c>
      <c r="O36" s="94">
        <f>SUM(O29:O35)</f>
        <v>0</v>
      </c>
      <c r="P36" s="94">
        <f>SUM(P29:P35)</f>
        <v>0</v>
      </c>
      <c r="Q36" s="94">
        <f>SUM(Q29:Q35)</f>
        <v>0</v>
      </c>
      <c r="R36" s="94">
        <f>SUM(R29:R35)</f>
        <v>0</v>
      </c>
      <c r="S36" s="94">
        <f>SUM(S29:S35)</f>
        <v>0</v>
      </c>
      <c r="T36" s="50"/>
    </row>
    <row r="37" spans="2:22" s="30" customFormat="1">
      <c r="B37" s="62"/>
      <c r="D37" s="80"/>
      <c r="H37" s="95"/>
      <c r="I37" s="95"/>
      <c r="J37" s="95"/>
      <c r="K37" s="95"/>
      <c r="L37" s="95"/>
      <c r="M37" s="95"/>
      <c r="O37" s="95"/>
      <c r="P37" s="95"/>
      <c r="Q37" s="95"/>
      <c r="R37" s="95"/>
      <c r="S37" s="95"/>
      <c r="T37" s="50"/>
    </row>
    <row r="38" spans="2:22" s="30" customFormat="1">
      <c r="B38" s="62"/>
      <c r="C38" s="46" t="s">
        <v>9</v>
      </c>
      <c r="D38" s="79" t="s">
        <v>44</v>
      </c>
      <c r="E38" s="18"/>
      <c r="F38" s="19"/>
      <c r="H38" s="95"/>
      <c r="I38" s="95"/>
      <c r="J38" s="95"/>
      <c r="K38" s="95"/>
      <c r="L38" s="95"/>
      <c r="M38" s="95"/>
      <c r="O38" s="95"/>
      <c r="P38" s="95"/>
      <c r="Q38" s="95"/>
      <c r="R38" s="95"/>
      <c r="S38" s="95"/>
      <c r="T38" s="50"/>
    </row>
    <row r="39" spans="2:22" s="30" customFormat="1">
      <c r="B39" s="62"/>
      <c r="C39" s="7">
        <f>C35+1</f>
        <v>21</v>
      </c>
      <c r="D39" s="13" t="s">
        <v>403</v>
      </c>
      <c r="E39" s="48" t="s">
        <v>15</v>
      </c>
      <c r="F39" s="49">
        <v>1</v>
      </c>
      <c r="H39" s="11"/>
      <c r="I39" s="11"/>
      <c r="J39" s="11"/>
      <c r="K39" s="11"/>
      <c r="L39" s="21"/>
      <c r="M39" s="21"/>
      <c r="O39" s="21"/>
      <c r="P39" s="21"/>
      <c r="Q39" s="21"/>
      <c r="R39" s="21"/>
      <c r="S39" s="21"/>
      <c r="T39" s="50"/>
    </row>
    <row r="40" spans="2:22" s="30" customFormat="1">
      <c r="B40" s="62"/>
      <c r="C40" s="7">
        <f>C36+1</f>
        <v>22</v>
      </c>
      <c r="D40" s="13" t="s">
        <v>404</v>
      </c>
      <c r="E40" s="48" t="s">
        <v>60</v>
      </c>
      <c r="F40" s="49">
        <v>0</v>
      </c>
      <c r="H40" s="11"/>
      <c r="I40" s="11"/>
      <c r="J40" s="11"/>
      <c r="K40" s="11"/>
      <c r="L40" s="93"/>
      <c r="M40" s="93"/>
      <c r="O40" s="93"/>
      <c r="P40" s="93"/>
      <c r="Q40" s="93"/>
      <c r="R40" s="93"/>
      <c r="S40" s="93"/>
      <c r="T40" s="50"/>
    </row>
    <row r="41" spans="2:22" s="30" customFormat="1">
      <c r="B41" s="62"/>
      <c r="D41" s="80"/>
      <c r="H41" s="95"/>
      <c r="I41" s="95"/>
      <c r="J41" s="95"/>
      <c r="K41" s="95"/>
      <c r="L41" s="95"/>
      <c r="M41" s="95"/>
      <c r="O41" s="95"/>
      <c r="P41" s="95"/>
      <c r="Q41" s="95"/>
      <c r="R41" s="95"/>
      <c r="S41" s="95"/>
      <c r="T41" s="50"/>
      <c r="U41" s="62"/>
    </row>
    <row r="42" spans="2:22" s="30" customFormat="1">
      <c r="B42" s="62"/>
      <c r="C42" s="46" t="s">
        <v>10</v>
      </c>
      <c r="D42" s="79" t="s">
        <v>45</v>
      </c>
      <c r="E42" s="18"/>
      <c r="F42" s="19"/>
      <c r="H42" s="95"/>
      <c r="I42" s="95"/>
      <c r="J42" s="95"/>
      <c r="K42" s="95"/>
      <c r="L42" s="95"/>
      <c r="M42" s="95"/>
      <c r="O42" s="95"/>
      <c r="P42" s="95"/>
      <c r="Q42" s="95"/>
      <c r="R42" s="95"/>
      <c r="S42" s="95"/>
      <c r="T42" s="90" t="s">
        <v>48</v>
      </c>
      <c r="U42" s="227"/>
      <c r="V42" s="228"/>
    </row>
    <row r="43" spans="2:22" s="30" customFormat="1">
      <c r="B43" s="62"/>
      <c r="C43" s="7">
        <f>C40+1</f>
        <v>23</v>
      </c>
      <c r="D43" s="13" t="s">
        <v>47</v>
      </c>
      <c r="E43" s="48" t="s">
        <v>60</v>
      </c>
      <c r="F43" s="49">
        <v>0</v>
      </c>
      <c r="H43" s="11"/>
      <c r="I43" s="11"/>
      <c r="J43" s="11"/>
      <c r="K43" s="11"/>
      <c r="L43" s="93"/>
      <c r="M43" s="93"/>
      <c r="O43" s="93"/>
      <c r="P43" s="93"/>
      <c r="Q43" s="93"/>
      <c r="R43" s="93"/>
      <c r="S43" s="93"/>
      <c r="T43" s="50"/>
      <c r="U43" s="62"/>
    </row>
    <row r="44" spans="2:22" s="30" customFormat="1">
      <c r="B44" s="62"/>
      <c r="D44" s="80"/>
      <c r="H44" s="95"/>
      <c r="I44" s="95"/>
      <c r="J44" s="95"/>
      <c r="K44" s="95"/>
      <c r="L44" s="95"/>
      <c r="M44" s="95"/>
      <c r="O44" s="95"/>
      <c r="P44" s="95"/>
      <c r="Q44" s="95"/>
      <c r="R44" s="95"/>
      <c r="S44" s="95"/>
      <c r="T44" s="50"/>
      <c r="U44" s="62"/>
    </row>
    <row r="45" spans="2:22" s="30" customFormat="1">
      <c r="B45" s="62"/>
      <c r="C45" s="46" t="s">
        <v>11</v>
      </c>
      <c r="D45" s="79" t="s">
        <v>50</v>
      </c>
      <c r="E45" s="18"/>
      <c r="F45" s="19"/>
      <c r="H45" s="95"/>
      <c r="I45" s="95"/>
      <c r="J45" s="95"/>
      <c r="K45" s="95"/>
      <c r="L45" s="95"/>
      <c r="M45" s="95"/>
      <c r="O45" s="95"/>
      <c r="P45" s="95"/>
      <c r="Q45" s="95"/>
      <c r="R45" s="95"/>
      <c r="S45" s="95"/>
      <c r="T45" s="50"/>
      <c r="U45" s="62"/>
    </row>
    <row r="46" spans="2:22" s="30" customFormat="1">
      <c r="B46" s="62"/>
      <c r="C46" s="7">
        <f>C43+1</f>
        <v>24</v>
      </c>
      <c r="D46" s="13" t="s">
        <v>51</v>
      </c>
      <c r="E46" s="48" t="s">
        <v>60</v>
      </c>
      <c r="F46" s="49">
        <v>0</v>
      </c>
      <c r="H46" s="94">
        <f>H26+H40+H43</f>
        <v>0</v>
      </c>
      <c r="I46" s="94">
        <f t="shared" ref="I46:L46" si="9">I26+I40+I43</f>
        <v>0</v>
      </c>
      <c r="J46" s="94">
        <f t="shared" si="9"/>
        <v>0</v>
      </c>
      <c r="K46" s="94">
        <f t="shared" si="9"/>
        <v>0</v>
      </c>
      <c r="L46" s="94">
        <f t="shared" si="9"/>
        <v>0</v>
      </c>
      <c r="M46" s="94">
        <f t="shared" ref="M46" si="10">M26+M40+M43</f>
        <v>0</v>
      </c>
      <c r="O46" s="94">
        <f>O26+O40+O43</f>
        <v>0</v>
      </c>
      <c r="P46" s="94">
        <f t="shared" ref="P46:S46" si="11">P26+P40+P43</f>
        <v>0</v>
      </c>
      <c r="Q46" s="94">
        <f t="shared" si="11"/>
        <v>0</v>
      </c>
      <c r="R46" s="94">
        <f t="shared" si="11"/>
        <v>0</v>
      </c>
      <c r="S46" s="94">
        <f t="shared" si="11"/>
        <v>0</v>
      </c>
      <c r="T46" s="50"/>
    </row>
    <row r="47" spans="2:22" s="30" customFormat="1">
      <c r="B47" s="62"/>
      <c r="C47" s="7">
        <f>C46+1</f>
        <v>25</v>
      </c>
      <c r="D47" s="13" t="s">
        <v>46</v>
      </c>
      <c r="E47" s="48" t="s">
        <v>60</v>
      </c>
      <c r="F47" s="49">
        <v>0</v>
      </c>
      <c r="H47" s="94">
        <f>H36</f>
        <v>0</v>
      </c>
      <c r="I47" s="94">
        <f t="shared" ref="I47:L47" si="12">I36</f>
        <v>0</v>
      </c>
      <c r="J47" s="94">
        <f t="shared" si="12"/>
        <v>0</v>
      </c>
      <c r="K47" s="94">
        <f t="shared" si="12"/>
        <v>0</v>
      </c>
      <c r="L47" s="94">
        <f t="shared" si="12"/>
        <v>0</v>
      </c>
      <c r="M47" s="94">
        <f t="shared" ref="M47" si="13">M36</f>
        <v>0</v>
      </c>
      <c r="O47" s="94">
        <f>O36</f>
        <v>0</v>
      </c>
      <c r="P47" s="94">
        <f t="shared" ref="P47:S47" si="14">P36</f>
        <v>0</v>
      </c>
      <c r="Q47" s="94">
        <f t="shared" si="14"/>
        <v>0</v>
      </c>
      <c r="R47" s="94">
        <f t="shared" si="14"/>
        <v>0</v>
      </c>
      <c r="S47" s="94">
        <f t="shared" si="14"/>
        <v>0</v>
      </c>
      <c r="T47" s="50"/>
    </row>
    <row r="48" spans="2:22" s="30" customFormat="1">
      <c r="B48" s="62"/>
      <c r="C48" s="7">
        <f>C47+1</f>
        <v>26</v>
      </c>
      <c r="D48" s="13" t="s">
        <v>95</v>
      </c>
      <c r="E48" s="48" t="s">
        <v>60</v>
      </c>
      <c r="F48" s="49">
        <v>0</v>
      </c>
      <c r="H48" s="94">
        <f>H46+H47</f>
        <v>0</v>
      </c>
      <c r="I48" s="94">
        <f t="shared" ref="I48:L48" si="15">I46+I47</f>
        <v>0</v>
      </c>
      <c r="J48" s="94">
        <f t="shared" si="15"/>
        <v>0</v>
      </c>
      <c r="K48" s="94">
        <f t="shared" si="15"/>
        <v>0</v>
      </c>
      <c r="L48" s="94">
        <f t="shared" si="15"/>
        <v>0</v>
      </c>
      <c r="M48" s="94">
        <f t="shared" ref="M48" si="16">M46+M47</f>
        <v>0</v>
      </c>
      <c r="O48" s="94">
        <f>O46+O47</f>
        <v>0</v>
      </c>
      <c r="P48" s="94">
        <f t="shared" ref="P48:S48" si="17">P46+P47</f>
        <v>0</v>
      </c>
      <c r="Q48" s="94">
        <f t="shared" si="17"/>
        <v>0</v>
      </c>
      <c r="R48" s="94">
        <f t="shared" si="17"/>
        <v>0</v>
      </c>
      <c r="S48" s="94">
        <f t="shared" si="17"/>
        <v>0</v>
      </c>
      <c r="T48" s="50"/>
    </row>
    <row r="49" spans="2:20" s="30" customFormat="1">
      <c r="B49" s="62"/>
      <c r="C49" s="85"/>
      <c r="D49" s="86"/>
      <c r="E49" s="87"/>
      <c r="F49" s="88"/>
      <c r="H49" s="96"/>
      <c r="I49" s="96"/>
      <c r="J49" s="96"/>
      <c r="K49" s="96"/>
      <c r="L49" s="96"/>
      <c r="M49" s="96"/>
      <c r="O49" s="96"/>
      <c r="P49" s="96"/>
      <c r="Q49" s="96"/>
      <c r="R49" s="96"/>
      <c r="S49" s="96"/>
      <c r="T49" s="50"/>
    </row>
    <row r="50" spans="2:20" s="30" customFormat="1">
      <c r="B50" s="62"/>
      <c r="C50" s="46" t="s">
        <v>288</v>
      </c>
      <c r="D50" s="79" t="s">
        <v>764</v>
      </c>
      <c r="E50" s="18"/>
      <c r="F50" s="19"/>
      <c r="H50" s="95"/>
      <c r="I50" s="95"/>
      <c r="J50" s="95"/>
      <c r="K50" s="95"/>
      <c r="L50" s="95"/>
      <c r="M50" s="95"/>
      <c r="O50" s="95"/>
      <c r="P50" s="95"/>
      <c r="Q50" s="95"/>
      <c r="R50" s="95"/>
      <c r="S50" s="95"/>
      <c r="T50" s="50"/>
    </row>
    <row r="51" spans="2:20" s="30" customFormat="1">
      <c r="B51" s="62"/>
      <c r="C51" s="7">
        <f>C48+1</f>
        <v>27</v>
      </c>
      <c r="D51" s="13" t="s">
        <v>765</v>
      </c>
      <c r="E51" s="48" t="s">
        <v>60</v>
      </c>
      <c r="F51" s="49">
        <v>0</v>
      </c>
      <c r="H51" s="150"/>
      <c r="I51" s="150"/>
      <c r="J51" s="150"/>
      <c r="K51" s="150"/>
      <c r="L51" s="151"/>
      <c r="M51" s="151"/>
      <c r="O51" s="94">
        <f>O48*'T7 - Frontier'!K25</f>
        <v>0</v>
      </c>
      <c r="P51" s="94">
        <f>P48*'T7 - Frontier'!L25</f>
        <v>0</v>
      </c>
      <c r="Q51" s="94">
        <f>Q48*'T7 - Frontier'!M25</f>
        <v>0</v>
      </c>
      <c r="R51" s="94">
        <f>R48*'T7 - Frontier'!N25</f>
        <v>0</v>
      </c>
      <c r="S51" s="94">
        <f>S48*'T7 - Frontier'!O25</f>
        <v>0</v>
      </c>
      <c r="T51" s="50"/>
    </row>
    <row r="52" spans="2:20" s="30" customFormat="1" ht="16" thickBot="1">
      <c r="B52" s="51"/>
      <c r="C52" s="52"/>
      <c r="D52" s="89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</row>
    <row r="53" spans="2:20" s="30" customFormat="1">
      <c r="D53" s="80"/>
    </row>
    <row r="54" spans="2:20" s="30" customFormat="1" ht="16" thickBot="1">
      <c r="D54" s="80"/>
    </row>
    <row r="55" spans="2:20" s="30" customFormat="1">
      <c r="B55" s="58"/>
      <c r="C55" s="14"/>
      <c r="D55" s="139"/>
      <c r="E55" s="140"/>
      <c r="F55" s="14"/>
      <c r="G55" s="57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61"/>
    </row>
    <row r="56" spans="2:20" s="30" customFormat="1">
      <c r="B56" s="62"/>
      <c r="C56" s="46"/>
      <c r="D56" s="79" t="s">
        <v>129</v>
      </c>
      <c r="E56" s="18"/>
      <c r="F56" s="19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50"/>
    </row>
    <row r="57" spans="2:20" s="30" customFormat="1">
      <c r="B57" s="62"/>
      <c r="C57" s="134"/>
      <c r="D57" s="13" t="s">
        <v>170</v>
      </c>
      <c r="E57" s="48"/>
      <c r="F57" s="49"/>
      <c r="H57" s="93" t="str">
        <f>IF(H48=('T11 - Base Opex'!H16+'T11 - Base Opex'!H21+'T12 - Enh Opex '!H16+'T12 - Enh Opex '!H21+'T13 - Et Opex'!H16+'T13 - Et Opex'!H21),"OK","Error")</f>
        <v>OK</v>
      </c>
      <c r="I57" s="93" t="str">
        <f>IF(I48=('T11 - Base Opex'!I16+'T11 - Base Opex'!I21+'T12 - Enh Opex '!I16+'T12 - Enh Opex '!I21+'T13 - Et Opex'!I16+'T13 - Et Opex'!I21),"OK","Error")</f>
        <v>OK</v>
      </c>
      <c r="J57" s="93" t="str">
        <f>IF(J48=('T11 - Base Opex'!J16+'T11 - Base Opex'!J21+'T12 - Enh Opex '!J16+'T12 - Enh Opex '!J21+'T13 - Et Opex'!J16+'T13 - Et Opex'!J21),"OK","Error")</f>
        <v>OK</v>
      </c>
      <c r="K57" s="93" t="str">
        <f>IF(K48=('T11 - Base Opex'!K16+'T11 - Base Opex'!K21+'T12 - Enh Opex '!K16+'T12 - Enh Opex '!K21+'T13 - Et Opex'!K16+'T13 - Et Opex'!K21),"OK","Error")</f>
        <v>OK</v>
      </c>
      <c r="L57" s="93" t="str">
        <f>IF(L48=('T11 - Base Opex'!L16+'T11 - Base Opex'!L21+'T12 - Enh Opex '!L16+'T12 - Enh Opex '!L21+'T13 - Et Opex'!L16+'T13 - Et Opex'!L21),"OK","Error")</f>
        <v>OK</v>
      </c>
      <c r="M57" s="93" t="str">
        <f>IF(M48=('T11 - Base Opex'!M16+'T11 - Base Opex'!M21+'T12 - Enh Opex '!M16+'T12 - Enh Opex '!M21+'T13 - Et Opex'!M16+'T13 - Et Opex'!M21),"OK","Error")</f>
        <v>OK</v>
      </c>
      <c r="N57" s="152"/>
      <c r="O57" s="93" t="str">
        <f>IF(O48=('T11 - Base Opex'!O16+'T11 - Base Opex'!O21+'T12 - Enh Opex '!O16+'T12 - Enh Opex '!O21+'T13 - Et Opex'!O16+'T13 - Et Opex'!O21),"OK","Error")</f>
        <v>OK</v>
      </c>
      <c r="P57" s="93" t="str">
        <f>IF(P48=('T11 - Base Opex'!P16+'T11 - Base Opex'!P21+'T12 - Enh Opex '!P16+'T12 - Enh Opex '!P21+'T13 - Et Opex'!P16+'T13 - Et Opex'!P21),"OK","Error")</f>
        <v>OK</v>
      </c>
      <c r="Q57" s="93" t="str">
        <f>IF(Q48=('T11 - Base Opex'!Q16+'T11 - Base Opex'!Q21+'T12 - Enh Opex '!Q16+'T12 - Enh Opex '!Q21+'T13 - Et Opex'!Q16+'T13 - Et Opex'!Q21),"OK","Error")</f>
        <v>OK</v>
      </c>
      <c r="R57" s="93" t="str">
        <f>IF(R48=('T11 - Base Opex'!R16+'T11 - Base Opex'!R21+'T12 - Enh Opex '!R16+'T12 - Enh Opex '!R21+'T13 - Et Opex'!R16+'T13 - Et Opex'!R21),"OK","Error")</f>
        <v>OK</v>
      </c>
      <c r="S57" s="93" t="str">
        <f>IF(S48=('T11 - Base Opex'!S16+'T11 - Base Opex'!S21+'T12 - Enh Opex '!S16+'T12 - Enh Opex '!S21+'T13 - Et Opex'!S16+'T13 - Et Opex'!S21),"OK","Error")</f>
        <v>OK</v>
      </c>
      <c r="T57" s="50"/>
    </row>
    <row r="58" spans="2:20" s="30" customFormat="1">
      <c r="B58" s="62"/>
      <c r="C58" s="134"/>
      <c r="D58" s="13" t="s">
        <v>170</v>
      </c>
      <c r="E58" s="48"/>
      <c r="F58" s="49"/>
      <c r="H58" s="93" t="str">
        <f>IF(H14+H39=('T11 - Base Opex'!H12+'T11 - Base Opex'!H19+'T12 - Enh Opex '!H12+'T12 - Enh Opex '!H19+'T13 - Et Opex'!H12+'T13 - Et Opex'!H19),"OK","Error")</f>
        <v>OK</v>
      </c>
      <c r="I58" s="93" t="str">
        <f>IF(I14+I39=('T11 - Base Opex'!I12+'T11 - Base Opex'!I19+'T12 - Enh Opex '!I12+'T12 - Enh Opex '!I19+'T13 - Et Opex'!I12+'T13 - Et Opex'!I19),"OK","Error")</f>
        <v>OK</v>
      </c>
      <c r="J58" s="93" t="str">
        <f>IF(J14+J39=('T11 - Base Opex'!J12+'T11 - Base Opex'!J19+'T12 - Enh Opex '!J12+'T12 - Enh Opex '!J19+'T13 - Et Opex'!J12+'T13 - Et Opex'!J19),"OK","Error")</f>
        <v>OK</v>
      </c>
      <c r="K58" s="93" t="str">
        <f>IF(K14+K39=('T11 - Base Opex'!K12+'T11 - Base Opex'!K19+'T12 - Enh Opex '!K12+'T12 - Enh Opex '!K19+'T13 - Et Opex'!K12+'T13 - Et Opex'!K19),"OK","Error")</f>
        <v>OK</v>
      </c>
      <c r="L58" s="93" t="str">
        <f>IF(L14+L39=('T11 - Base Opex'!L12+'T11 - Base Opex'!L19+'T12 - Enh Opex '!L12+'T12 - Enh Opex '!L19+'T13 - Et Opex'!L12+'T13 - Et Opex'!L19),"OK","Error")</f>
        <v>OK</v>
      </c>
      <c r="M58" s="93" t="str">
        <f>IF(M14+M39=('T11 - Base Opex'!M12+'T11 - Base Opex'!M19+'T12 - Enh Opex '!M12+'T12 - Enh Opex '!M19+'T13 - Et Opex'!M12+'T13 - Et Opex'!M19),"OK","Error")</f>
        <v>OK</v>
      </c>
      <c r="N58" s="152"/>
      <c r="O58" s="93" t="str">
        <f>IF(O14+O39=('T11 - Base Opex'!O12+'T11 - Base Opex'!O19+'T12 - Enh Opex '!O12+'T12 - Enh Opex '!O19+'T13 - Et Opex'!O12+'T13 - Et Opex'!O19),"OK","Error")</f>
        <v>OK</v>
      </c>
      <c r="P58" s="93" t="str">
        <f>IF(P14+P39=('T11 - Base Opex'!P12+'T11 - Base Opex'!P19+'T12 - Enh Opex '!P12+'T12 - Enh Opex '!P19+'T13 - Et Opex'!P12+'T13 - Et Opex'!P19),"OK","Error")</f>
        <v>OK</v>
      </c>
      <c r="Q58" s="93" t="str">
        <f>IF(Q14+Q39=('T11 - Base Opex'!Q12+'T11 - Base Opex'!Q19+'T12 - Enh Opex '!Q12+'T12 - Enh Opex '!Q19+'T13 - Et Opex'!Q12+'T13 - Et Opex'!Q19),"OK","Error")</f>
        <v>OK</v>
      </c>
      <c r="R58" s="93" t="str">
        <f>IF(R14+R39=('T11 - Base Opex'!R12+'T11 - Base Opex'!R19+'T12 - Enh Opex '!R12+'T12 - Enh Opex '!R19+'T13 - Et Opex'!R12+'T13 - Et Opex'!R19),"OK","Error")</f>
        <v>OK</v>
      </c>
      <c r="S58" s="93" t="str">
        <f>IF(S14+S39=('T11 - Base Opex'!S12+'T11 - Base Opex'!S19+'T12 - Enh Opex '!S12+'T12 - Enh Opex '!S19+'T13 - Et Opex'!S12+'T13 - Et Opex'!S19),"OK","Error")</f>
        <v>OK</v>
      </c>
      <c r="T58" s="50"/>
    </row>
    <row r="59" spans="2:20" s="30" customFormat="1" ht="16" thickBot="1">
      <c r="B59" s="51"/>
      <c r="C59" s="52"/>
      <c r="D59" s="89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</row>
    <row r="60" spans="2:20" s="30" customFormat="1">
      <c r="D60" s="80"/>
    </row>
    <row r="61" spans="2:20" s="30" customFormat="1">
      <c r="D61" s="80"/>
    </row>
    <row r="62" spans="2:20" s="30" customFormat="1">
      <c r="D62" s="80"/>
    </row>
    <row r="63" spans="2:20" s="30" customFormat="1">
      <c r="D63" s="80"/>
    </row>
    <row r="64" spans="2:20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17" s="30" customFormat="1">
      <c r="D337" s="80"/>
    </row>
    <row r="338" spans="4:17" s="30" customFormat="1">
      <c r="D338" s="80"/>
    </row>
    <row r="339" spans="4:17" s="30" customFormat="1">
      <c r="D339" s="80"/>
    </row>
    <row r="340" spans="4:17" s="30" customFormat="1">
      <c r="D340" s="80"/>
    </row>
    <row r="341" spans="4:17" s="30" customFormat="1">
      <c r="D341" s="80"/>
    </row>
    <row r="342" spans="4:17" s="30" customFormat="1">
      <c r="D342" s="80"/>
    </row>
    <row r="343" spans="4:17" s="30" customFormat="1">
      <c r="D343" s="80"/>
    </row>
    <row r="344" spans="4:17" s="30" customFormat="1">
      <c r="D344" s="80"/>
    </row>
    <row r="345" spans="4:17" s="30" customFormat="1">
      <c r="D345" s="80"/>
    </row>
    <row r="346" spans="4:17" s="30" customFormat="1">
      <c r="D346" s="80"/>
    </row>
    <row r="347" spans="4:17" s="30" customFormat="1">
      <c r="D347" s="80"/>
    </row>
    <row r="348" spans="4:17" s="30" customFormat="1">
      <c r="D348" s="80"/>
      <c r="Q348"/>
    </row>
  </sheetData>
  <mergeCells count="2">
    <mergeCell ref="O6:S6"/>
    <mergeCell ref="H6:M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2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>
    <tabColor theme="6" tint="0.39997558519241921"/>
  </sheetPr>
  <dimension ref="A1:CS345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6.3828125" customWidth="1"/>
    <col min="6" max="6" width="4.61328125" customWidth="1"/>
    <col min="7" max="7" width="2.3828125" style="30" customWidth="1"/>
    <col min="8" max="13" width="11" customWidth="1"/>
    <col min="14" max="14" width="3.07421875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702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35"/>
      <c r="C10" s="19"/>
      <c r="D10" s="26"/>
      <c r="E10" s="15"/>
      <c r="F10" s="15"/>
      <c r="G10" s="19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37"/>
      <c r="U10" s="19"/>
      <c r="CI10"/>
      <c r="CJ10"/>
      <c r="CK10"/>
      <c r="CL10"/>
      <c r="CM10"/>
      <c r="CN10"/>
      <c r="CO10"/>
      <c r="CP10"/>
      <c r="CQ10"/>
      <c r="CR10"/>
      <c r="CS10"/>
    </row>
    <row r="11" spans="2:97" s="30" customFormat="1">
      <c r="B11" s="62"/>
      <c r="D11" s="80"/>
      <c r="T11" s="50"/>
      <c r="W11" s="54"/>
    </row>
    <row r="12" spans="2:97" s="30" customFormat="1">
      <c r="B12" s="62"/>
      <c r="C12" s="46" t="s">
        <v>0</v>
      </c>
      <c r="D12" s="79" t="s">
        <v>61</v>
      </c>
      <c r="E12" s="18"/>
      <c r="F12" s="19"/>
      <c r="T12" s="50"/>
      <c r="W12" s="54"/>
    </row>
    <row r="13" spans="2:97" s="30" customFormat="1" ht="16.25" customHeight="1">
      <c r="B13" s="62"/>
      <c r="C13" s="7">
        <v>1</v>
      </c>
      <c r="D13" s="13" t="s">
        <v>62</v>
      </c>
      <c r="E13" s="48" t="s">
        <v>60</v>
      </c>
      <c r="F13" s="49">
        <v>0</v>
      </c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2</v>
      </c>
      <c r="D14" s="13" t="s">
        <v>63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  <c r="W14" s="54"/>
    </row>
    <row r="15" spans="2:97" s="30" customFormat="1">
      <c r="B15" s="62"/>
      <c r="C15" s="7">
        <f>C14+1</f>
        <v>3</v>
      </c>
      <c r="D15" s="13" t="s">
        <v>64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>C15+1</f>
        <v>4</v>
      </c>
      <c r="D16" s="13" t="s">
        <v>65</v>
      </c>
      <c r="E16" s="48" t="s">
        <v>60</v>
      </c>
      <c r="F16" s="49">
        <v>0</v>
      </c>
      <c r="H16" s="94">
        <f t="shared" ref="H16:M16" si="0">SUM(H13:H15)</f>
        <v>0</v>
      </c>
      <c r="I16" s="94">
        <f t="shared" si="0"/>
        <v>0</v>
      </c>
      <c r="J16" s="94">
        <f t="shared" si="0"/>
        <v>0</v>
      </c>
      <c r="K16" s="94">
        <f t="shared" si="0"/>
        <v>0</v>
      </c>
      <c r="L16" s="94">
        <f t="shared" si="0"/>
        <v>0</v>
      </c>
      <c r="M16" s="94">
        <f t="shared" si="0"/>
        <v>0</v>
      </c>
      <c r="O16" s="94">
        <f>SUM(O13:O15)</f>
        <v>0</v>
      </c>
      <c r="P16" s="94">
        <f>SUM(P13:P15)</f>
        <v>0</v>
      </c>
      <c r="Q16" s="94">
        <f>SUM(Q13:Q15)</f>
        <v>0</v>
      </c>
      <c r="R16" s="94">
        <f>SUM(R13:R15)</f>
        <v>0</v>
      </c>
      <c r="S16" s="94">
        <f>SUM(S13:S15)</f>
        <v>0</v>
      </c>
      <c r="T16" s="50"/>
    </row>
    <row r="17" spans="2:20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66</v>
      </c>
      <c r="E18" s="18"/>
      <c r="F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5</v>
      </c>
      <c r="D19" s="13" t="s">
        <v>68</v>
      </c>
      <c r="E19" s="48" t="s">
        <v>60</v>
      </c>
      <c r="F19" s="49">
        <v>0</v>
      </c>
      <c r="H19" s="11"/>
      <c r="I19" s="11"/>
      <c r="J19" s="11"/>
      <c r="K19" s="11"/>
      <c r="L19" s="93"/>
      <c r="M19" s="93"/>
      <c r="O19" s="93"/>
      <c r="P19" s="93"/>
      <c r="Q19" s="93"/>
      <c r="R19" s="93"/>
      <c r="S19" s="93"/>
      <c r="T19" s="50"/>
    </row>
    <row r="20" spans="2:20" s="30" customFormat="1">
      <c r="B20" s="62"/>
      <c r="C20" s="7">
        <f t="shared" ref="C20:C28" si="1">C19+1</f>
        <v>6</v>
      </c>
      <c r="D20" s="13" t="s">
        <v>69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1"/>
        <v>7</v>
      </c>
      <c r="D21" s="13" t="s">
        <v>70</v>
      </c>
      <c r="E21" s="48" t="s">
        <v>60</v>
      </c>
      <c r="F21" s="49">
        <v>0</v>
      </c>
      <c r="H21" s="11"/>
      <c r="I21" s="11"/>
      <c r="J21" s="11"/>
      <c r="K21" s="11"/>
      <c r="L21" s="93"/>
      <c r="M21" s="93"/>
      <c r="O21" s="93"/>
      <c r="P21" s="93"/>
      <c r="Q21" s="93"/>
      <c r="R21" s="93"/>
      <c r="S21" s="93"/>
      <c r="T21" s="50"/>
    </row>
    <row r="22" spans="2:20" s="30" customFormat="1">
      <c r="B22" s="62"/>
      <c r="C22" s="7">
        <f t="shared" si="1"/>
        <v>8</v>
      </c>
      <c r="D22" s="13" t="s">
        <v>71</v>
      </c>
      <c r="E22" s="48" t="s">
        <v>60</v>
      </c>
      <c r="F22" s="49">
        <v>0</v>
      </c>
      <c r="H22" s="11"/>
      <c r="I22" s="11"/>
      <c r="J22" s="11"/>
      <c r="K22" s="11"/>
      <c r="L22" s="93"/>
      <c r="M22" s="93"/>
      <c r="O22" s="93"/>
      <c r="P22" s="93"/>
      <c r="Q22" s="93"/>
      <c r="R22" s="93"/>
      <c r="S22" s="93"/>
      <c r="T22" s="50"/>
    </row>
    <row r="23" spans="2:20" s="30" customFormat="1">
      <c r="B23" s="62"/>
      <c r="C23" s="7">
        <f t="shared" si="1"/>
        <v>9</v>
      </c>
      <c r="D23" s="13" t="s">
        <v>72</v>
      </c>
      <c r="E23" s="48" t="s">
        <v>60</v>
      </c>
      <c r="F23" s="49">
        <v>0</v>
      </c>
      <c r="H23" s="11"/>
      <c r="I23" s="11"/>
      <c r="J23" s="11"/>
      <c r="K23" s="11"/>
      <c r="L23" s="93"/>
      <c r="M23" s="93"/>
      <c r="O23" s="93"/>
      <c r="P23" s="93"/>
      <c r="Q23" s="93"/>
      <c r="R23" s="93"/>
      <c r="S23" s="93"/>
      <c r="T23" s="50"/>
    </row>
    <row r="24" spans="2:20" s="30" customFormat="1">
      <c r="B24" s="62"/>
      <c r="C24" s="7">
        <f t="shared" si="1"/>
        <v>10</v>
      </c>
      <c r="D24" s="13" t="s">
        <v>73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si="1"/>
        <v>11</v>
      </c>
      <c r="D25" s="13" t="s">
        <v>181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1"/>
        <v>12</v>
      </c>
      <c r="D26" s="13" t="s">
        <v>184</v>
      </c>
      <c r="E26" s="48" t="s">
        <v>60</v>
      </c>
      <c r="F26" s="49">
        <v>0</v>
      </c>
      <c r="H26" s="11"/>
      <c r="I26" s="11"/>
      <c r="J26" s="11"/>
      <c r="K26" s="11"/>
      <c r="L26" s="93"/>
      <c r="M26" s="93"/>
      <c r="O26" s="93"/>
      <c r="P26" s="93"/>
      <c r="Q26" s="93"/>
      <c r="R26" s="93"/>
      <c r="S26" s="93"/>
      <c r="T26" s="50"/>
    </row>
    <row r="27" spans="2:20" s="30" customFormat="1">
      <c r="B27" s="62"/>
      <c r="C27" s="7">
        <f t="shared" si="1"/>
        <v>13</v>
      </c>
      <c r="D27" s="13" t="s">
        <v>183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1"/>
        <v>14</v>
      </c>
      <c r="D28" s="13" t="s">
        <v>67</v>
      </c>
      <c r="E28" s="48" t="s">
        <v>60</v>
      </c>
      <c r="F28" s="49">
        <v>0</v>
      </c>
      <c r="H28" s="94">
        <f>SUM(H19:H27)</f>
        <v>0</v>
      </c>
      <c r="I28" s="94">
        <f t="shared" ref="I28:L28" si="2">SUM(I19:I27)</f>
        <v>0</v>
      </c>
      <c r="J28" s="94">
        <f t="shared" si="2"/>
        <v>0</v>
      </c>
      <c r="K28" s="94">
        <f t="shared" si="2"/>
        <v>0</v>
      </c>
      <c r="L28" s="94">
        <f t="shared" si="2"/>
        <v>0</v>
      </c>
      <c r="M28" s="94">
        <f t="shared" ref="M28" si="3">SUM(M19:M27)</f>
        <v>0</v>
      </c>
      <c r="O28" s="94">
        <f>SUM(O19:O27)</f>
        <v>0</v>
      </c>
      <c r="P28" s="94">
        <f t="shared" ref="P28:S28" si="4">SUM(P19:P27)</f>
        <v>0</v>
      </c>
      <c r="Q28" s="94">
        <f t="shared" si="4"/>
        <v>0</v>
      </c>
      <c r="R28" s="94">
        <f t="shared" si="4"/>
        <v>0</v>
      </c>
      <c r="S28" s="94">
        <f t="shared" si="4"/>
        <v>0</v>
      </c>
      <c r="T28" s="50"/>
    </row>
    <row r="29" spans="2:20" s="30" customFormat="1">
      <c r="B29" s="62"/>
      <c r="C29" s="15"/>
      <c r="D29" s="28"/>
      <c r="E29" s="27"/>
      <c r="F29" s="15"/>
      <c r="H29" s="96"/>
      <c r="I29" s="96"/>
      <c r="J29" s="96"/>
      <c r="K29" s="96"/>
      <c r="L29" s="96"/>
      <c r="M29" s="96"/>
      <c r="O29" s="96"/>
      <c r="P29" s="96"/>
      <c r="Q29" s="96"/>
      <c r="R29" s="96"/>
      <c r="S29" s="96"/>
      <c r="T29" s="50"/>
    </row>
    <row r="30" spans="2:20" s="30" customFormat="1">
      <c r="B30" s="62"/>
      <c r="C30" s="46" t="s">
        <v>8</v>
      </c>
      <c r="D30" s="79" t="s">
        <v>74</v>
      </c>
      <c r="E30" s="18"/>
      <c r="F30" s="19"/>
      <c r="H30" s="95"/>
      <c r="I30" s="95"/>
      <c r="J30" s="95"/>
      <c r="K30" s="95"/>
      <c r="L30" s="95"/>
      <c r="M30" s="95"/>
      <c r="O30" s="95"/>
      <c r="P30" s="95"/>
      <c r="Q30" s="95"/>
      <c r="R30" s="95"/>
      <c r="S30" s="95"/>
      <c r="T30" s="50"/>
    </row>
    <row r="31" spans="2:20" s="30" customFormat="1">
      <c r="B31" s="62"/>
      <c r="C31" s="7">
        <f>C28+1</f>
        <v>15</v>
      </c>
      <c r="D31" s="13" t="s">
        <v>75</v>
      </c>
      <c r="E31" s="48" t="s">
        <v>60</v>
      </c>
      <c r="F31" s="49">
        <v>0</v>
      </c>
      <c r="H31" s="11"/>
      <c r="I31" s="11"/>
      <c r="J31" s="11"/>
      <c r="K31" s="11"/>
      <c r="L31" s="93"/>
      <c r="M31" s="93"/>
      <c r="O31" s="93"/>
      <c r="P31" s="93"/>
      <c r="Q31" s="93"/>
      <c r="R31" s="93"/>
      <c r="S31" s="93"/>
      <c r="T31" s="50"/>
    </row>
    <row r="32" spans="2:20" s="30" customFormat="1">
      <c r="B32" s="62"/>
      <c r="C32" s="7">
        <f t="shared" ref="C32:C38" si="5">C31+1</f>
        <v>16</v>
      </c>
      <c r="D32" s="13" t="s">
        <v>76</v>
      </c>
      <c r="E32" s="48" t="s">
        <v>60</v>
      </c>
      <c r="F32" s="49">
        <v>0</v>
      </c>
      <c r="H32" s="11"/>
      <c r="I32" s="11"/>
      <c r="J32" s="11"/>
      <c r="K32" s="11"/>
      <c r="L32" s="93"/>
      <c r="M32" s="93"/>
      <c r="O32" s="93"/>
      <c r="P32" s="93"/>
      <c r="Q32" s="93"/>
      <c r="R32" s="93"/>
      <c r="S32" s="93"/>
      <c r="T32" s="50"/>
    </row>
    <row r="33" spans="2:20" s="30" customFormat="1">
      <c r="B33" s="62"/>
      <c r="C33" s="7">
        <f t="shared" si="5"/>
        <v>17</v>
      </c>
      <c r="D33" s="13" t="s">
        <v>77</v>
      </c>
      <c r="E33" s="48" t="s">
        <v>60</v>
      </c>
      <c r="F33" s="49">
        <v>0</v>
      </c>
      <c r="H33" s="11"/>
      <c r="I33" s="11"/>
      <c r="J33" s="11"/>
      <c r="K33" s="11"/>
      <c r="L33" s="93"/>
      <c r="M33" s="93"/>
      <c r="O33" s="93"/>
      <c r="P33" s="93"/>
      <c r="Q33" s="93"/>
      <c r="R33" s="93"/>
      <c r="S33" s="93"/>
      <c r="T33" s="50"/>
    </row>
    <row r="34" spans="2:20" s="30" customFormat="1">
      <c r="B34" s="62"/>
      <c r="C34" s="7">
        <f t="shared" si="5"/>
        <v>18</v>
      </c>
      <c r="D34" s="13" t="s">
        <v>78</v>
      </c>
      <c r="E34" s="48" t="s">
        <v>60</v>
      </c>
      <c r="F34" s="49">
        <v>0</v>
      </c>
      <c r="H34" s="11"/>
      <c r="I34" s="11"/>
      <c r="J34" s="11"/>
      <c r="K34" s="11"/>
      <c r="L34" s="93"/>
      <c r="M34" s="93"/>
      <c r="O34" s="93"/>
      <c r="P34" s="93"/>
      <c r="Q34" s="93"/>
      <c r="R34" s="93"/>
      <c r="S34" s="93"/>
      <c r="T34" s="50"/>
    </row>
    <row r="35" spans="2:20" s="30" customFormat="1">
      <c r="B35" s="62"/>
      <c r="C35" s="7">
        <f t="shared" si="5"/>
        <v>19</v>
      </c>
      <c r="D35" s="13" t="s">
        <v>79</v>
      </c>
      <c r="E35" s="48" t="s">
        <v>60</v>
      </c>
      <c r="F35" s="49">
        <v>0</v>
      </c>
      <c r="H35" s="11"/>
      <c r="I35" s="11"/>
      <c r="J35" s="11"/>
      <c r="K35" s="11"/>
      <c r="L35" s="93"/>
      <c r="M35" s="93"/>
      <c r="O35" s="93"/>
      <c r="P35" s="93"/>
      <c r="Q35" s="93"/>
      <c r="R35" s="93"/>
      <c r="S35" s="93"/>
      <c r="T35" s="50"/>
    </row>
    <row r="36" spans="2:20" s="30" customFormat="1">
      <c r="B36" s="62"/>
      <c r="C36" s="7">
        <f t="shared" si="5"/>
        <v>20</v>
      </c>
      <c r="D36" s="13" t="s">
        <v>80</v>
      </c>
      <c r="E36" s="48" t="s">
        <v>60</v>
      </c>
      <c r="F36" s="49">
        <v>0</v>
      </c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20" s="30" customFormat="1">
      <c r="B37" s="62"/>
      <c r="C37" s="7">
        <f t="shared" si="5"/>
        <v>21</v>
      </c>
      <c r="D37" s="13" t="s">
        <v>182</v>
      </c>
      <c r="E37" s="48" t="s">
        <v>60</v>
      </c>
      <c r="F37" s="49">
        <v>0</v>
      </c>
      <c r="H37" s="11"/>
      <c r="I37" s="11"/>
      <c r="J37" s="11"/>
      <c r="K37" s="11"/>
      <c r="L37" s="93"/>
      <c r="M37" s="93"/>
      <c r="O37" s="93"/>
      <c r="P37" s="93"/>
      <c r="Q37" s="93"/>
      <c r="R37" s="93"/>
      <c r="S37" s="93"/>
      <c r="T37" s="50"/>
    </row>
    <row r="38" spans="2:20" s="30" customFormat="1">
      <c r="B38" s="62"/>
      <c r="C38" s="7">
        <f t="shared" si="5"/>
        <v>22</v>
      </c>
      <c r="D38" s="13" t="s">
        <v>81</v>
      </c>
      <c r="E38" s="48" t="s">
        <v>60</v>
      </c>
      <c r="F38" s="49">
        <v>0</v>
      </c>
      <c r="H38" s="94">
        <f>SUM(H31:H37)</f>
        <v>0</v>
      </c>
      <c r="I38" s="94">
        <f t="shared" ref="I38:L38" si="6">SUM(I31:I37)</f>
        <v>0</v>
      </c>
      <c r="J38" s="94">
        <f t="shared" si="6"/>
        <v>0</v>
      </c>
      <c r="K38" s="94">
        <f t="shared" si="6"/>
        <v>0</v>
      </c>
      <c r="L38" s="94">
        <f t="shared" si="6"/>
        <v>0</v>
      </c>
      <c r="M38" s="94">
        <f t="shared" ref="M38" si="7">SUM(M31:M37)</f>
        <v>0</v>
      </c>
      <c r="O38" s="94">
        <f>SUM(O31:O37)</f>
        <v>0</v>
      </c>
      <c r="P38" s="94">
        <f t="shared" ref="P38:S38" si="8">SUM(P31:P37)</f>
        <v>0</v>
      </c>
      <c r="Q38" s="94">
        <f t="shared" si="8"/>
        <v>0</v>
      </c>
      <c r="R38" s="94">
        <f t="shared" si="8"/>
        <v>0</v>
      </c>
      <c r="S38" s="94">
        <f t="shared" si="8"/>
        <v>0</v>
      </c>
      <c r="T38" s="50"/>
    </row>
    <row r="39" spans="2:20" s="30" customFormat="1">
      <c r="B39" s="62"/>
      <c r="C39" s="15"/>
      <c r="D39" s="28"/>
      <c r="E39" s="27"/>
      <c r="F39" s="15"/>
      <c r="H39" s="96"/>
      <c r="I39" s="96"/>
      <c r="J39" s="96"/>
      <c r="K39" s="96"/>
      <c r="L39" s="96"/>
      <c r="M39" s="96"/>
      <c r="O39" s="96"/>
      <c r="P39" s="96"/>
      <c r="Q39" s="96"/>
      <c r="R39" s="96"/>
      <c r="S39" s="96"/>
      <c r="T39" s="50"/>
    </row>
    <row r="40" spans="2:20" s="30" customFormat="1">
      <c r="B40" s="62"/>
      <c r="C40" s="46" t="s">
        <v>9</v>
      </c>
      <c r="D40" s="79" t="s">
        <v>88</v>
      </c>
      <c r="E40" s="18"/>
      <c r="F40" s="19"/>
      <c r="H40" s="95"/>
      <c r="I40" s="95"/>
      <c r="J40" s="95"/>
      <c r="K40" s="95"/>
      <c r="L40" s="95"/>
      <c r="M40" s="95"/>
      <c r="O40" s="95"/>
      <c r="P40" s="95"/>
      <c r="Q40" s="95"/>
      <c r="R40" s="95"/>
      <c r="S40" s="95"/>
      <c r="T40" s="50"/>
    </row>
    <row r="41" spans="2:20" s="30" customFormat="1">
      <c r="B41" s="62"/>
      <c r="C41" s="7">
        <f>C38+1</f>
        <v>23</v>
      </c>
      <c r="D41" s="13" t="s">
        <v>90</v>
      </c>
      <c r="E41" s="48" t="s">
        <v>60</v>
      </c>
      <c r="F41" s="49">
        <v>0</v>
      </c>
      <c r="H41" s="11"/>
      <c r="I41" s="11"/>
      <c r="J41" s="11"/>
      <c r="K41" s="11"/>
      <c r="L41" s="93"/>
      <c r="M41" s="93"/>
      <c r="O41" s="93"/>
      <c r="P41" s="93"/>
      <c r="Q41" s="93"/>
      <c r="R41" s="93"/>
      <c r="S41" s="93"/>
      <c r="T41" s="50"/>
    </row>
    <row r="42" spans="2:20" s="30" customFormat="1">
      <c r="B42" s="62"/>
      <c r="C42" s="7">
        <f t="shared" ref="C42:C43" si="9">C41+1</f>
        <v>24</v>
      </c>
      <c r="D42" s="13" t="s">
        <v>91</v>
      </c>
      <c r="E42" s="48" t="s">
        <v>60</v>
      </c>
      <c r="F42" s="49">
        <v>0</v>
      </c>
      <c r="H42" s="11"/>
      <c r="I42" s="11"/>
      <c r="J42" s="11"/>
      <c r="K42" s="11"/>
      <c r="L42" s="93"/>
      <c r="M42" s="93"/>
      <c r="O42" s="93"/>
      <c r="P42" s="93"/>
      <c r="Q42" s="93"/>
      <c r="R42" s="93"/>
      <c r="S42" s="93"/>
      <c r="T42" s="50"/>
    </row>
    <row r="43" spans="2:20" s="30" customFormat="1">
      <c r="B43" s="62"/>
      <c r="C43" s="7">
        <f t="shared" si="9"/>
        <v>25</v>
      </c>
      <c r="D43" s="13" t="s">
        <v>89</v>
      </c>
      <c r="E43" s="48" t="s">
        <v>60</v>
      </c>
      <c r="F43" s="49">
        <v>0</v>
      </c>
      <c r="H43" s="94">
        <f t="shared" ref="H43:M43" si="10">H42-H41</f>
        <v>0</v>
      </c>
      <c r="I43" s="94">
        <f t="shared" si="10"/>
        <v>0</v>
      </c>
      <c r="J43" s="94">
        <f t="shared" si="10"/>
        <v>0</v>
      </c>
      <c r="K43" s="94">
        <f t="shared" si="10"/>
        <v>0</v>
      </c>
      <c r="L43" s="94">
        <f t="shared" si="10"/>
        <v>0</v>
      </c>
      <c r="M43" s="94">
        <f t="shared" si="10"/>
        <v>0</v>
      </c>
      <c r="O43" s="94">
        <f>O42-O41</f>
        <v>0</v>
      </c>
      <c r="P43" s="94">
        <f>P42-P41</f>
        <v>0</v>
      </c>
      <c r="Q43" s="94">
        <f>Q42-Q41</f>
        <v>0</v>
      </c>
      <c r="R43" s="94">
        <f>R42-R41</f>
        <v>0</v>
      </c>
      <c r="S43" s="94">
        <f>S42-S41</f>
        <v>0</v>
      </c>
      <c r="T43" s="50"/>
    </row>
    <row r="44" spans="2:20" s="30" customFormat="1">
      <c r="B44" s="62"/>
      <c r="C44" s="15"/>
      <c r="D44" s="28"/>
      <c r="E44" s="27"/>
      <c r="F44" s="15"/>
      <c r="H44" s="96"/>
      <c r="I44" s="96"/>
      <c r="J44" s="96"/>
      <c r="K44" s="96"/>
      <c r="L44" s="96"/>
      <c r="M44" s="96"/>
      <c r="O44" s="96"/>
      <c r="P44" s="96"/>
      <c r="Q44" s="96"/>
      <c r="R44" s="96"/>
      <c r="S44" s="96"/>
      <c r="T44" s="50"/>
    </row>
    <row r="45" spans="2:20" s="30" customFormat="1">
      <c r="B45" s="62"/>
      <c r="C45" s="46" t="s">
        <v>10</v>
      </c>
      <c r="D45" s="79" t="s">
        <v>82</v>
      </c>
      <c r="E45" s="18"/>
      <c r="F45" s="19"/>
      <c r="H45" s="95"/>
      <c r="I45" s="95"/>
      <c r="J45" s="95"/>
      <c r="K45" s="95"/>
      <c r="L45" s="95"/>
      <c r="M45" s="95"/>
      <c r="O45" s="95"/>
      <c r="P45" s="95"/>
      <c r="Q45" s="95"/>
      <c r="R45" s="95"/>
      <c r="S45" s="95"/>
      <c r="T45" s="50"/>
    </row>
    <row r="46" spans="2:20" s="30" customFormat="1">
      <c r="B46" s="62"/>
      <c r="C46" s="7">
        <f>C43+1</f>
        <v>26</v>
      </c>
      <c r="D46" s="13" t="s">
        <v>84</v>
      </c>
      <c r="E46" s="48" t="s">
        <v>60</v>
      </c>
      <c r="F46" s="49">
        <v>0</v>
      </c>
      <c r="H46" s="11"/>
      <c r="I46" s="11"/>
      <c r="J46" s="11"/>
      <c r="K46" s="11"/>
      <c r="L46" s="93"/>
      <c r="M46" s="93"/>
      <c r="O46" s="93"/>
      <c r="P46" s="93"/>
      <c r="Q46" s="93"/>
      <c r="R46" s="93"/>
      <c r="S46" s="93"/>
      <c r="T46" s="50"/>
    </row>
    <row r="47" spans="2:20" s="30" customFormat="1">
      <c r="B47" s="62"/>
      <c r="C47" s="7">
        <f t="shared" ref="C47:C50" si="11">C46+1</f>
        <v>27</v>
      </c>
      <c r="D47" s="13" t="s">
        <v>85</v>
      </c>
      <c r="E47" s="48" t="s">
        <v>60</v>
      </c>
      <c r="F47" s="49">
        <v>0</v>
      </c>
      <c r="H47" s="11"/>
      <c r="I47" s="11"/>
      <c r="J47" s="11"/>
      <c r="K47" s="11"/>
      <c r="L47" s="93"/>
      <c r="M47" s="93"/>
      <c r="O47" s="93"/>
      <c r="P47" s="93"/>
      <c r="Q47" s="93"/>
      <c r="R47" s="93"/>
      <c r="S47" s="93"/>
      <c r="T47" s="50"/>
    </row>
    <row r="48" spans="2:20" s="30" customFormat="1">
      <c r="B48" s="62"/>
      <c r="C48" s="7">
        <f t="shared" si="11"/>
        <v>28</v>
      </c>
      <c r="D48" s="13" t="s">
        <v>86</v>
      </c>
      <c r="E48" s="48" t="s">
        <v>60</v>
      </c>
      <c r="F48" s="49">
        <v>0</v>
      </c>
      <c r="H48" s="11"/>
      <c r="I48" s="11"/>
      <c r="J48" s="11"/>
      <c r="K48" s="11"/>
      <c r="L48" s="93"/>
      <c r="M48" s="93"/>
      <c r="O48" s="93"/>
      <c r="P48" s="93"/>
      <c r="Q48" s="93"/>
      <c r="R48" s="93"/>
      <c r="S48" s="93"/>
      <c r="T48" s="50"/>
    </row>
    <row r="49" spans="2:20" s="30" customFormat="1">
      <c r="B49" s="62"/>
      <c r="C49" s="7">
        <f t="shared" si="11"/>
        <v>29</v>
      </c>
      <c r="D49" s="13" t="s">
        <v>87</v>
      </c>
      <c r="E49" s="48" t="s">
        <v>60</v>
      </c>
      <c r="F49" s="49">
        <v>0</v>
      </c>
      <c r="H49" s="11"/>
      <c r="I49" s="11"/>
      <c r="J49" s="11"/>
      <c r="K49" s="11"/>
      <c r="L49" s="93"/>
      <c r="M49" s="93"/>
      <c r="O49" s="93"/>
      <c r="P49" s="93"/>
      <c r="Q49" s="93"/>
      <c r="R49" s="93"/>
      <c r="S49" s="93"/>
      <c r="T49" s="50"/>
    </row>
    <row r="50" spans="2:20" s="30" customFormat="1">
      <c r="B50" s="62"/>
      <c r="C50" s="7">
        <f t="shared" si="11"/>
        <v>30</v>
      </c>
      <c r="D50" s="13" t="s">
        <v>83</v>
      </c>
      <c r="E50" s="48" t="s">
        <v>60</v>
      </c>
      <c r="F50" s="49">
        <v>0</v>
      </c>
      <c r="H50" s="94">
        <f t="shared" ref="H50:M50" si="12">SUM(H46:H49)</f>
        <v>0</v>
      </c>
      <c r="I50" s="94">
        <f t="shared" si="12"/>
        <v>0</v>
      </c>
      <c r="J50" s="94">
        <f t="shared" si="12"/>
        <v>0</v>
      </c>
      <c r="K50" s="94">
        <f t="shared" si="12"/>
        <v>0</v>
      </c>
      <c r="L50" s="94">
        <f t="shared" si="12"/>
        <v>0</v>
      </c>
      <c r="M50" s="94">
        <f t="shared" si="12"/>
        <v>0</v>
      </c>
      <c r="O50" s="94">
        <f>SUM(O46:O49)</f>
        <v>0</v>
      </c>
      <c r="P50" s="94">
        <f>SUM(P46:P49)</f>
        <v>0</v>
      </c>
      <c r="Q50" s="94">
        <f>SUM(Q46:Q49)</f>
        <v>0</v>
      </c>
      <c r="R50" s="94">
        <f>SUM(R46:R49)</f>
        <v>0</v>
      </c>
      <c r="S50" s="94">
        <f>SUM(S46:S49)</f>
        <v>0</v>
      </c>
      <c r="T50" s="50"/>
    </row>
    <row r="51" spans="2:20" s="30" customFormat="1">
      <c r="B51" s="62"/>
      <c r="C51" s="85"/>
      <c r="D51" s="86"/>
      <c r="E51" s="87"/>
      <c r="F51" s="88"/>
      <c r="H51" s="96"/>
      <c r="I51" s="96"/>
      <c r="J51" s="96"/>
      <c r="K51" s="96"/>
      <c r="L51" s="96"/>
      <c r="M51" s="96"/>
      <c r="O51" s="96"/>
      <c r="P51" s="96"/>
      <c r="Q51" s="96"/>
      <c r="R51" s="96"/>
      <c r="S51" s="96"/>
      <c r="T51" s="50"/>
    </row>
    <row r="52" spans="2:20" s="30" customFormat="1">
      <c r="B52" s="62"/>
      <c r="C52" s="46" t="s">
        <v>11</v>
      </c>
      <c r="D52" s="79" t="s">
        <v>92</v>
      </c>
      <c r="E52" s="18"/>
      <c r="F52" s="19"/>
      <c r="H52" s="95"/>
      <c r="I52" s="95"/>
      <c r="J52" s="95"/>
      <c r="K52" s="95"/>
      <c r="L52" s="95"/>
      <c r="M52" s="95"/>
      <c r="O52" s="95"/>
      <c r="P52" s="95"/>
      <c r="Q52" s="95"/>
      <c r="R52" s="95"/>
      <c r="S52" s="95"/>
      <c r="T52" s="50"/>
    </row>
    <row r="53" spans="2:20" s="30" customFormat="1">
      <c r="B53" s="62"/>
      <c r="C53" s="7">
        <f>C50+1</f>
        <v>31</v>
      </c>
      <c r="D53" s="13" t="s">
        <v>93</v>
      </c>
      <c r="E53" s="48" t="s">
        <v>60</v>
      </c>
      <c r="F53" s="49">
        <v>0</v>
      </c>
      <c r="H53" s="94">
        <f t="shared" ref="H53:M53" si="13">H16+H28+H38+H50</f>
        <v>0</v>
      </c>
      <c r="I53" s="94">
        <f t="shared" si="13"/>
        <v>0</v>
      </c>
      <c r="J53" s="94">
        <f t="shared" si="13"/>
        <v>0</v>
      </c>
      <c r="K53" s="94">
        <f t="shared" si="13"/>
        <v>0</v>
      </c>
      <c r="L53" s="94">
        <f t="shared" si="13"/>
        <v>0</v>
      </c>
      <c r="M53" s="94">
        <f t="shared" si="13"/>
        <v>0</v>
      </c>
      <c r="O53" s="94">
        <f>O16+O28+O38+O50</f>
        <v>0</v>
      </c>
      <c r="P53" s="94">
        <f>P16+P28+P38+P50</f>
        <v>0</v>
      </c>
      <c r="Q53" s="94">
        <f>Q16+Q28+Q38+Q50</f>
        <v>0</v>
      </c>
      <c r="R53" s="94">
        <f>R16+R28+R38+R50</f>
        <v>0</v>
      </c>
      <c r="S53" s="94">
        <f>S16+S28+S38+S50</f>
        <v>0</v>
      </c>
      <c r="T53" s="50"/>
    </row>
    <row r="54" spans="2:20" s="30" customFormat="1">
      <c r="B54" s="62"/>
      <c r="C54" s="7">
        <f>C53+1</f>
        <v>32</v>
      </c>
      <c r="D54" s="13" t="s">
        <v>94</v>
      </c>
      <c r="E54" s="48" t="s">
        <v>60</v>
      </c>
      <c r="F54" s="49">
        <v>0</v>
      </c>
      <c r="H54" s="94">
        <f t="shared" ref="H54:M54" si="14">H53+H43</f>
        <v>0</v>
      </c>
      <c r="I54" s="94">
        <f t="shared" si="14"/>
        <v>0</v>
      </c>
      <c r="J54" s="94">
        <f t="shared" si="14"/>
        <v>0</v>
      </c>
      <c r="K54" s="94">
        <f t="shared" si="14"/>
        <v>0</v>
      </c>
      <c r="L54" s="94">
        <f t="shared" si="14"/>
        <v>0</v>
      </c>
      <c r="M54" s="94">
        <f t="shared" si="14"/>
        <v>0</v>
      </c>
      <c r="O54" s="94">
        <f>O53+O43</f>
        <v>0</v>
      </c>
      <c r="P54" s="94">
        <f>P53+P43</f>
        <v>0</v>
      </c>
      <c r="Q54" s="94">
        <f>Q53+Q43</f>
        <v>0</v>
      </c>
      <c r="R54" s="94">
        <f>R53+R43</f>
        <v>0</v>
      </c>
      <c r="S54" s="94">
        <f>S53+S43</f>
        <v>0</v>
      </c>
      <c r="T54" s="50"/>
    </row>
    <row r="55" spans="2:20" s="30" customFormat="1">
      <c r="B55" s="62"/>
      <c r="C55" s="85"/>
      <c r="D55" s="86"/>
      <c r="E55" s="87"/>
      <c r="F55" s="88"/>
      <c r="H55" s="96"/>
      <c r="I55" s="96"/>
      <c r="J55" s="96"/>
      <c r="K55" s="96"/>
      <c r="L55" s="96"/>
      <c r="M55" s="96"/>
      <c r="O55" s="96"/>
      <c r="P55" s="96"/>
      <c r="Q55" s="96"/>
      <c r="R55" s="96"/>
      <c r="S55" s="96"/>
      <c r="T55" s="50"/>
    </row>
    <row r="56" spans="2:20" s="30" customFormat="1">
      <c r="B56" s="62"/>
      <c r="C56" s="46" t="s">
        <v>288</v>
      </c>
      <c r="D56" s="79" t="s">
        <v>764</v>
      </c>
      <c r="E56" s="18"/>
      <c r="F56" s="19"/>
      <c r="H56" s="95"/>
      <c r="I56" s="95"/>
      <c r="J56" s="95"/>
      <c r="K56" s="95"/>
      <c r="L56" s="95"/>
      <c r="M56" s="95"/>
      <c r="O56" s="95"/>
      <c r="P56" s="95"/>
      <c r="Q56" s="95"/>
      <c r="R56" s="95"/>
      <c r="S56" s="95"/>
      <c r="T56" s="50"/>
    </row>
    <row r="57" spans="2:20" s="30" customFormat="1">
      <c r="B57" s="62"/>
      <c r="C57" s="7">
        <f>C54+1</f>
        <v>33</v>
      </c>
      <c r="D57" s="13" t="s">
        <v>766</v>
      </c>
      <c r="E57" s="48" t="s">
        <v>60</v>
      </c>
      <c r="F57" s="49">
        <v>0</v>
      </c>
      <c r="H57" s="150"/>
      <c r="I57" s="150"/>
      <c r="J57" s="150"/>
      <c r="K57" s="150"/>
      <c r="L57" s="151"/>
      <c r="M57" s="151"/>
      <c r="O57" s="94">
        <f>O54*'T7 - Frontier'!K25</f>
        <v>0</v>
      </c>
      <c r="P57" s="94">
        <f>P54*'T7 - Frontier'!L25</f>
        <v>0</v>
      </c>
      <c r="Q57" s="94">
        <f>Q54*'T7 - Frontier'!M25</f>
        <v>0</v>
      </c>
      <c r="R57" s="94">
        <f>R54*'T7 - Frontier'!N25</f>
        <v>0</v>
      </c>
      <c r="S57" s="94">
        <f>S54*'T7 - Frontier'!O25</f>
        <v>0</v>
      </c>
      <c r="T57" s="50"/>
    </row>
    <row r="58" spans="2:20" s="30" customFormat="1" ht="16" thickBot="1">
      <c r="B58" s="51"/>
      <c r="C58" s="52"/>
      <c r="D58" s="89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</row>
    <row r="59" spans="2:20" s="30" customFormat="1">
      <c r="D59" s="80"/>
    </row>
    <row r="60" spans="2:20" s="30" customFormat="1" ht="16" thickBot="1">
      <c r="D60" s="80"/>
    </row>
    <row r="61" spans="2:20" s="30" customFormat="1">
      <c r="B61" s="58"/>
      <c r="C61" s="14"/>
      <c r="D61" s="139"/>
      <c r="E61" s="140"/>
      <c r="F61" s="14"/>
      <c r="G61" s="57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61"/>
    </row>
    <row r="62" spans="2:20" s="30" customFormat="1">
      <c r="B62" s="62"/>
      <c r="C62" s="46"/>
      <c r="D62" s="79" t="s">
        <v>129</v>
      </c>
      <c r="E62" s="18"/>
      <c r="F62" s="19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50"/>
    </row>
    <row r="63" spans="2:20" s="30" customFormat="1">
      <c r="B63" s="62"/>
      <c r="C63" s="134"/>
      <c r="D63" s="13" t="s">
        <v>170</v>
      </c>
      <c r="E63" s="48"/>
      <c r="F63" s="49"/>
      <c r="H63" s="93" t="str">
        <f>IF(H54=('T11 - Base Opex'!H29+'T12 - Enh Opex '!H29+'T13 - Et Opex'!H29),"OK","Error")</f>
        <v>OK</v>
      </c>
      <c r="I63" s="93" t="str">
        <f>IF(I54=('T11 - Base Opex'!I29+'T12 - Enh Opex '!I29+'T13 - Et Opex'!I29),"OK","Error")</f>
        <v>OK</v>
      </c>
      <c r="J63" s="93" t="str">
        <f>IF(J54=('T11 - Base Opex'!J29+'T12 - Enh Opex '!J29+'T13 - Et Opex'!J29),"OK","Error")</f>
        <v>OK</v>
      </c>
      <c r="K63" s="93" t="str">
        <f>IF(K54=('T11 - Base Opex'!K29+'T12 - Enh Opex '!K29+'T13 - Et Opex'!K29),"OK","Error")</f>
        <v>OK</v>
      </c>
      <c r="L63" s="93" t="str">
        <f>IF(L54=('T11 - Base Opex'!L29+'T12 - Enh Opex '!L29+'T13 - Et Opex'!L29),"OK","Error")</f>
        <v>OK</v>
      </c>
      <c r="M63" s="93" t="str">
        <f>IF(M54=('T11 - Base Opex'!M29+'T12 - Enh Opex '!M29+'T13 - Et Opex'!M29),"OK","Error")</f>
        <v>OK</v>
      </c>
      <c r="N63" s="152"/>
      <c r="O63" s="93" t="str">
        <f>IF(O54=('T11 - Base Opex'!O29+'T12 - Enh Opex '!O29+'T13 - Et Opex'!O29),"OK","Error")</f>
        <v>OK</v>
      </c>
      <c r="P63" s="93" t="str">
        <f>IF(P54=('T11 - Base Opex'!P29+'T12 - Enh Opex '!P29+'T13 - Et Opex'!P29),"OK","Error")</f>
        <v>OK</v>
      </c>
      <c r="Q63" s="93" t="str">
        <f>IF(Q54=('T11 - Base Opex'!Q29+'T12 - Enh Opex '!Q29+'T13 - Et Opex'!Q29),"OK","Error")</f>
        <v>OK</v>
      </c>
      <c r="R63" s="93" t="str">
        <f>IF(R54=('T11 - Base Opex'!R29+'T12 - Enh Opex '!R29+'T13 - Et Opex'!R29),"OK","Error")</f>
        <v>OK</v>
      </c>
      <c r="S63" s="93" t="str">
        <f>IF(S54=('T11 - Base Opex'!S29+'T12 - Enh Opex '!S29+'T13 - Et Opex'!S29),"OK","Error")</f>
        <v>OK</v>
      </c>
      <c r="T63" s="50"/>
    </row>
    <row r="64" spans="2:20" s="30" customFormat="1" ht="16" thickBot="1">
      <c r="B64" s="51"/>
      <c r="C64" s="52"/>
      <c r="D64" s="89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17" s="30" customFormat="1">
      <c r="D337" s="80"/>
    </row>
    <row r="338" spans="4:17" s="30" customFormat="1">
      <c r="D338" s="80"/>
    </row>
    <row r="339" spans="4:17" s="30" customFormat="1">
      <c r="D339" s="80"/>
    </row>
    <row r="340" spans="4:17" s="30" customFormat="1">
      <c r="D340" s="80"/>
    </row>
    <row r="341" spans="4:17" s="30" customFormat="1">
      <c r="D341" s="80"/>
    </row>
    <row r="342" spans="4:17" s="30" customFormat="1">
      <c r="D342" s="80"/>
    </row>
    <row r="343" spans="4:17" s="30" customFormat="1">
      <c r="D343" s="80"/>
    </row>
    <row r="344" spans="4:17" s="30" customFormat="1">
      <c r="D344" s="80"/>
    </row>
    <row r="345" spans="4:17" s="30" customFormat="1">
      <c r="D345" s="80"/>
      <c r="Q345"/>
    </row>
  </sheetData>
  <mergeCells count="2">
    <mergeCell ref="O6:S6"/>
    <mergeCell ref="H6:M6"/>
  </mergeCells>
  <pageMargins left="0.7" right="0.7" top="0.75" bottom="0.75" header="0.3" footer="0.3"/>
  <pageSetup paperSize="9" scale="47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10"/>
  <sheetViews>
    <sheetView showGridLines="0" showRuler="0" zoomScale="85" zoomScaleNormal="85" zoomScaleSheetLayoutView="100" workbookViewId="0"/>
  </sheetViews>
  <sheetFormatPr defaultRowHeight="15.5"/>
  <cols>
    <col min="1" max="1" width="2.921875" customWidth="1"/>
    <col min="2" max="2" width="6.07421875" customWidth="1"/>
    <col min="3" max="3" width="12.3828125" customWidth="1"/>
    <col min="4" max="4" width="1.61328125" customWidth="1"/>
    <col min="5" max="5" width="8.921875" style="107"/>
  </cols>
  <sheetData>
    <row r="1" spans="2:8">
      <c r="B1" s="5"/>
      <c r="C1" s="5"/>
      <c r="D1" s="5"/>
      <c r="E1" s="104"/>
      <c r="F1" s="5"/>
    </row>
    <row r="2" spans="2:8">
      <c r="B2" s="97" t="s">
        <v>112</v>
      </c>
      <c r="C2" s="9"/>
      <c r="D2" s="5"/>
      <c r="E2" s="104" t="s">
        <v>2</v>
      </c>
      <c r="F2" s="5"/>
    </row>
    <row r="3" spans="2:8">
      <c r="B3" s="5"/>
      <c r="C3" s="5"/>
      <c r="D3" s="6"/>
      <c r="E3" s="105"/>
      <c r="F3" s="6"/>
      <c r="G3" s="1"/>
      <c r="H3" s="1"/>
    </row>
    <row r="4" spans="2:8">
      <c r="B4" s="5"/>
      <c r="C4" s="11"/>
      <c r="D4" s="5"/>
      <c r="E4" s="106" t="s">
        <v>864</v>
      </c>
      <c r="F4" s="6"/>
      <c r="G4" s="1"/>
      <c r="H4" s="1"/>
    </row>
    <row r="5" spans="2:8">
      <c r="B5" s="5"/>
      <c r="C5" s="5"/>
      <c r="D5" s="6"/>
      <c r="E5" s="105"/>
      <c r="F5" s="6"/>
      <c r="G5" s="1"/>
      <c r="H5" s="1"/>
    </row>
    <row r="6" spans="2:8">
      <c r="B6" s="5"/>
      <c r="C6" s="10"/>
      <c r="D6" s="6"/>
      <c r="E6" s="105" t="s">
        <v>3</v>
      </c>
      <c r="F6" s="6"/>
      <c r="G6" s="1"/>
      <c r="H6" s="1"/>
    </row>
    <row r="7" spans="2:8">
      <c r="B7" s="5"/>
      <c r="C7" s="5"/>
      <c r="D7" s="5"/>
      <c r="E7" s="104"/>
      <c r="F7" s="5"/>
    </row>
    <row r="8" spans="2:8">
      <c r="B8" s="5"/>
      <c r="C8" s="150"/>
      <c r="D8" s="5"/>
      <c r="E8" s="104" t="s">
        <v>4</v>
      </c>
      <c r="F8" s="5"/>
    </row>
    <row r="9" spans="2:8">
      <c r="B9" s="5"/>
      <c r="C9" s="5"/>
      <c r="D9" s="5"/>
      <c r="E9" s="104"/>
      <c r="F9" s="5"/>
    </row>
    <row r="10" spans="2:8" ht="16.25" customHeight="1">
      <c r="B10" s="5"/>
      <c r="C10" s="205"/>
      <c r="D10" s="5"/>
      <c r="E10" s="204" t="s">
        <v>302</v>
      </c>
      <c r="F10" s="5"/>
      <c r="G10" s="2"/>
      <c r="H10" s="2"/>
    </row>
  </sheetData>
  <customSheetViews>
    <customSheetView guid="{DF9F3B91-E934-46D9-9FCE-A4155C624A14}" showGridLines="0" showRuler="0">
      <pageMargins left="0.75" right="0.75" top="1" bottom="1" header="0.5" footer="0.5"/>
      <pageSetup paperSize="9" scale="73" orientation="portrait" horizontalDpi="300" verticalDpi="300" r:id="rId1"/>
      <headerFooter alignWithMargins="0"/>
    </customSheetView>
    <customSheetView guid="{CF2CB0F1-ED7F-4C98-A426-921B2B022766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2"/>
      <headerFooter alignWithMargins="0"/>
    </customSheetView>
    <customSheetView guid="{FE687FB1-5151-4D44-8177-B71484D4AB4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3"/>
      <headerFooter alignWithMargins="0"/>
    </customSheetView>
    <customSheetView guid="{3EFCFB9D-F21B-4817-A00D-7E6B17F1F35E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4"/>
      <headerFooter alignWithMargins="0"/>
    </customSheetView>
    <customSheetView guid="{D5E79100-4AE8-43A6-AB76-1294F977971A}" showGridLines="0" showRuler="0">
      <selection activeCell="B2" sqref="B2"/>
      <pageMargins left="0.75" right="0.75" top="1" bottom="1" header="0.5" footer="0.5"/>
      <pageSetup paperSize="9" scale="73" orientation="portrait" horizontalDpi="300" verticalDpi="300" r:id="rId5"/>
      <headerFooter alignWithMargins="0"/>
    </customSheetView>
    <customSheetView guid="{D221B1C6-FD4F-4EC0-9F68-6FA55C6CFD94}" showGridLines="0" showRuler="0">
      <selection activeCell="C18" sqref="C18"/>
      <pageMargins left="0.75" right="0.75" top="1" bottom="1" header="0.5" footer="0.5"/>
      <pageSetup paperSize="9" scale="73" orientation="portrait" horizontalDpi="300" verticalDpi="300" r:id="rId6"/>
      <headerFooter alignWithMargins="0"/>
    </customSheetView>
    <customSheetView guid="{91E5C65A-A02B-4E83-B3A4-B1B16DE975C3}" showGridLines="0">
      <selection activeCell="C18" sqref="C18"/>
      <pageMargins left="0.75" right="0.75" top="1" bottom="1" header="0.5" footer="0.5"/>
      <pageSetup paperSize="9" scale="73" orientation="portrait" horizontalDpi="300" verticalDpi="300" r:id="rId7"/>
      <headerFooter alignWithMargins="0"/>
    </customSheetView>
    <customSheetView guid="{FA539445-A77A-4A28-B8FD-A25D18E141AC}" showPageBreaks="1" showGridLines="0" showRuler="0">
      <selection activeCell="B36" sqref="B36"/>
      <pageMargins left="0.75" right="0.75" top="1" bottom="1" header="0.5" footer="0.5"/>
      <pageSetup paperSize="9" scale="73" orientation="portrait" horizontalDpi="300" verticalDpi="300" r:id="rId8"/>
      <headerFooter alignWithMargins="0"/>
    </customSheetView>
    <customSheetView guid="{ABE47515-9F00-4757-9737-BAFEEF96F8FA}" showPageBreaks="1" showGridLines="0" fitToPage="1" showRuler="0">
      <selection activeCell="B12" sqref="B12:E12"/>
      <pageMargins left="0.74803149606299213" right="0.74803149606299213" top="0.98425196850393704" bottom="0.98425196850393704" header="0.51181102362204722" footer="0.51181102362204722"/>
      <pageSetup paperSize="9" scale="75" orientation="portrait" horizontalDpi="300" verticalDpi="300" r:id="rId9"/>
      <headerFooter alignWithMargins="0"/>
    </customSheetView>
    <customSheetView guid="{F340C8D7-4E9F-4632-8DFC-4C51DEF7AB5A}" showGridLines="0" showRuler="0">
      <selection activeCell="B6" sqref="B6"/>
      <pageMargins left="0.75" right="0.75" top="1" bottom="1" header="0.5" footer="0.5"/>
      <pageSetup paperSize="9" scale="73" orientation="portrait" horizontalDpi="300" verticalDpi="300" r:id="rId10"/>
      <headerFooter alignWithMargins="0"/>
    </customSheetView>
  </customSheetViews>
  <phoneticPr fontId="11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39997558519241921"/>
  </sheetPr>
  <dimension ref="A1:CS32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13" width="11.61328125" style="30" customWidth="1"/>
    <col min="14" max="14" width="5" style="30" customWidth="1"/>
    <col min="15" max="15" width="11.61328125" customWidth="1"/>
    <col min="16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703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11"/>
      <c r="I12" s="11"/>
      <c r="J12" s="11"/>
      <c r="K12" s="11"/>
      <c r="L12" s="21"/>
      <c r="M12" s="21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ref="M16" si="2">SUM(M13:M15)</f>
        <v>0</v>
      </c>
      <c r="O16" s="94">
        <f>SUM(O13:O15)</f>
        <v>0</v>
      </c>
      <c r="P16" s="94">
        <f t="shared" ref="P16:S16" si="3">SUM(P13:P15)</f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50"/>
    </row>
    <row r="17" spans="2:20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11"/>
      <c r="I19" s="11"/>
      <c r="J19" s="11"/>
      <c r="K19" s="11"/>
      <c r="L19" s="21"/>
      <c r="M19" s="21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4">C19+1</f>
        <v>7</v>
      </c>
      <c r="D20" s="13" t="s">
        <v>176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4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5">I20</f>
        <v>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ref="M21" si="6">M20</f>
        <v>0</v>
      </c>
      <c r="O21" s="94">
        <f>O20</f>
        <v>0</v>
      </c>
      <c r="P21" s="94">
        <f t="shared" ref="P21:S21" si="7">P20</f>
        <v>0</v>
      </c>
      <c r="Q21" s="94">
        <f t="shared" si="7"/>
        <v>0</v>
      </c>
      <c r="R21" s="94">
        <f t="shared" si="7"/>
        <v>0</v>
      </c>
      <c r="S21" s="94">
        <f t="shared" si="7"/>
        <v>0</v>
      </c>
      <c r="T21" s="50"/>
    </row>
    <row r="22" spans="2:20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8">C24+1</f>
        <v>10</v>
      </c>
      <c r="D25" s="13" t="s">
        <v>154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8"/>
        <v>11</v>
      </c>
      <c r="D26" s="13" t="s">
        <v>155</v>
      </c>
      <c r="E26" s="48" t="s">
        <v>60</v>
      </c>
      <c r="F26" s="49">
        <v>0</v>
      </c>
      <c r="H26" s="11"/>
      <c r="I26" s="11"/>
      <c r="J26" s="11"/>
      <c r="K26" s="11"/>
      <c r="L26" s="93"/>
      <c r="M26" s="93"/>
      <c r="O26" s="93"/>
      <c r="P26" s="93"/>
      <c r="Q26" s="93"/>
      <c r="R26" s="93"/>
      <c r="S26" s="93"/>
      <c r="T26" s="50"/>
    </row>
    <row r="27" spans="2:20" s="30" customFormat="1">
      <c r="B27" s="62"/>
      <c r="C27" s="7">
        <f t="shared" si="8"/>
        <v>12</v>
      </c>
      <c r="D27" s="13" t="s">
        <v>156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13</v>
      </c>
      <c r="D28" s="13" t="s">
        <v>157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14</v>
      </c>
      <c r="D29" s="13" t="s">
        <v>158</v>
      </c>
      <c r="E29" s="48" t="s">
        <v>60</v>
      </c>
      <c r="F29" s="49">
        <v>0</v>
      </c>
      <c r="H29" s="94">
        <f t="shared" ref="H29:M29" si="9">SUM(H24:H28)</f>
        <v>0</v>
      </c>
      <c r="I29" s="94">
        <f t="shared" si="9"/>
        <v>0</v>
      </c>
      <c r="J29" s="94">
        <f t="shared" si="9"/>
        <v>0</v>
      </c>
      <c r="K29" s="94">
        <f t="shared" si="9"/>
        <v>0</v>
      </c>
      <c r="L29" s="94">
        <f t="shared" si="9"/>
        <v>0</v>
      </c>
      <c r="M29" s="94">
        <f t="shared" si="9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15"/>
      <c r="D30" s="28"/>
      <c r="E30" s="27"/>
      <c r="F30" s="15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161</v>
      </c>
      <c r="E31" s="18"/>
      <c r="F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7">
        <f>C29+1</f>
        <v>15</v>
      </c>
      <c r="D32" s="13" t="s">
        <v>162</v>
      </c>
      <c r="E32" s="48" t="s">
        <v>60</v>
      </c>
      <c r="F32" s="49">
        <v>0</v>
      </c>
      <c r="H32" s="94">
        <f>H16+H21+H29</f>
        <v>0</v>
      </c>
      <c r="I32" s="94">
        <f t="shared" ref="I32:L32" si="10">I16+I21+I29</f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ref="M32" si="11">M16+M21+M29</f>
        <v>0</v>
      </c>
      <c r="O32" s="94">
        <f>O16+O21+O29</f>
        <v>0</v>
      </c>
      <c r="P32" s="94">
        <f t="shared" ref="P32:S32" si="12">P16+P21+P29</f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50"/>
    </row>
    <row r="33" spans="2:20" s="30" customFormat="1">
      <c r="B33" s="62"/>
      <c r="C33" s="85"/>
      <c r="D33" s="86"/>
      <c r="E33" s="87"/>
      <c r="F33" s="88"/>
      <c r="H33" s="96"/>
      <c r="I33" s="96"/>
      <c r="J33" s="96"/>
      <c r="K33" s="96"/>
      <c r="L33" s="96"/>
      <c r="M33" s="96"/>
      <c r="O33" s="96"/>
      <c r="P33" s="96"/>
      <c r="Q33" s="96"/>
      <c r="R33" s="96"/>
      <c r="S33" s="96"/>
      <c r="T33" s="50"/>
    </row>
    <row r="34" spans="2:20" s="30" customFormat="1">
      <c r="B34" s="62"/>
      <c r="C34" s="46" t="s">
        <v>10</v>
      </c>
      <c r="D34" s="79" t="s">
        <v>764</v>
      </c>
      <c r="E34" s="18"/>
      <c r="F34" s="19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7">
        <f>C32+1</f>
        <v>16</v>
      </c>
      <c r="D35" s="13" t="s">
        <v>767</v>
      </c>
      <c r="E35" s="48" t="s">
        <v>60</v>
      </c>
      <c r="F35" s="49">
        <v>0</v>
      </c>
      <c r="H35" s="150"/>
      <c r="I35" s="150"/>
      <c r="J35" s="150"/>
      <c r="K35" s="150"/>
      <c r="L35" s="151"/>
      <c r="M35" s="151"/>
      <c r="O35" s="94">
        <f>O32*'T7 - Frontier'!K25</f>
        <v>0</v>
      </c>
      <c r="P35" s="94">
        <f>P32*'T7 - Frontier'!L25</f>
        <v>0</v>
      </c>
      <c r="Q35" s="94">
        <f>Q32*'T7 - Frontier'!M25</f>
        <v>0</v>
      </c>
      <c r="R35" s="94">
        <f>R32*'T7 - Frontier'!N25</f>
        <v>0</v>
      </c>
      <c r="S35" s="94">
        <f>S32*'T7 - Frontier'!O25</f>
        <v>0</v>
      </c>
      <c r="T35" s="50"/>
    </row>
    <row r="36" spans="2:20" s="30" customFormat="1" ht="16" thickBot="1">
      <c r="B36" s="51"/>
      <c r="C36" s="52"/>
      <c r="D36" s="89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</row>
    <row r="37" spans="2:20" s="30" customFormat="1">
      <c r="D37" s="80"/>
    </row>
    <row r="38" spans="2:20" s="30" customFormat="1">
      <c r="D38" s="80"/>
    </row>
    <row r="39" spans="2:20" s="30" customFormat="1">
      <c r="D39" s="80"/>
    </row>
    <row r="40" spans="2:20" s="30" customFormat="1">
      <c r="D40" s="80"/>
    </row>
    <row r="41" spans="2:20" s="30" customFormat="1">
      <c r="D41" s="80"/>
    </row>
    <row r="42" spans="2:20" s="30" customFormat="1">
      <c r="D42" s="80"/>
    </row>
    <row r="43" spans="2:20" s="30" customFormat="1">
      <c r="D43" s="80"/>
    </row>
    <row r="44" spans="2:20" s="30" customFormat="1">
      <c r="D44" s="80"/>
    </row>
    <row r="45" spans="2:20" s="30" customFormat="1">
      <c r="D45" s="80"/>
    </row>
    <row r="46" spans="2:20" s="30" customFormat="1">
      <c r="D46" s="80"/>
    </row>
    <row r="47" spans="2:20" s="30" customFormat="1">
      <c r="D47" s="80"/>
    </row>
    <row r="48" spans="2:20" s="30" customFormat="1">
      <c r="D48" s="80"/>
    </row>
    <row r="49" spans="4:4" s="30" customFormat="1">
      <c r="D49" s="80"/>
    </row>
    <row r="50" spans="4:4" s="30" customFormat="1">
      <c r="D50" s="80"/>
    </row>
    <row r="51" spans="4:4" s="30" customFormat="1">
      <c r="D51" s="80"/>
    </row>
    <row r="52" spans="4:4" s="30" customFormat="1">
      <c r="D52" s="80"/>
    </row>
    <row r="53" spans="4:4" s="30" customFormat="1">
      <c r="D53" s="80"/>
    </row>
    <row r="54" spans="4:4" s="30" customFormat="1">
      <c r="D54" s="80"/>
    </row>
    <row r="55" spans="4:4" s="30" customFormat="1">
      <c r="D55" s="80"/>
    </row>
    <row r="56" spans="4:4" s="30" customFormat="1">
      <c r="D56" s="80"/>
    </row>
    <row r="57" spans="4:4" s="30" customFormat="1">
      <c r="D57" s="80"/>
    </row>
    <row r="58" spans="4:4" s="30" customFormat="1">
      <c r="D58" s="80"/>
    </row>
    <row r="59" spans="4:4" s="30" customFormat="1">
      <c r="D59" s="80"/>
    </row>
    <row r="60" spans="4:4" s="30" customFormat="1">
      <c r="D60" s="80"/>
    </row>
    <row r="61" spans="4:4" s="30" customFormat="1">
      <c r="D61" s="80"/>
    </row>
    <row r="62" spans="4:4" s="30" customFormat="1">
      <c r="D62" s="80"/>
    </row>
    <row r="63" spans="4:4" s="30" customFormat="1">
      <c r="D63" s="80"/>
    </row>
    <row r="64" spans="4:4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17" s="30" customFormat="1">
      <c r="D321" s="80"/>
    </row>
    <row r="322" spans="4:17" s="30" customFormat="1">
      <c r="D322" s="80"/>
    </row>
    <row r="323" spans="4:17" s="30" customFormat="1">
      <c r="D323" s="80"/>
      <c r="Q323"/>
    </row>
  </sheetData>
  <mergeCells count="2">
    <mergeCell ref="O6:S6"/>
    <mergeCell ref="H6:M6"/>
  </mergeCells>
  <conditionalFormatting sqref="AT5">
    <cfRule type="containsText" dxfId="11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39997558519241921"/>
  </sheetPr>
  <dimension ref="A1:CS32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13" width="11.61328125" style="30" customWidth="1"/>
    <col min="14" max="14" width="5" style="30" customWidth="1"/>
    <col min="15" max="15" width="11.61328125" customWidth="1"/>
    <col min="16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704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11"/>
      <c r="I12" s="11"/>
      <c r="J12" s="11"/>
      <c r="K12" s="11"/>
      <c r="L12" s="21"/>
      <c r="M12" s="21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M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si="1"/>
        <v>0</v>
      </c>
      <c r="O16" s="94">
        <f>SUM(O13:O15)</f>
        <v>0</v>
      </c>
      <c r="P16" s="94">
        <f t="shared" ref="P16:S16" si="2">SUM(P13:P15)</f>
        <v>0</v>
      </c>
      <c r="Q16" s="94">
        <f t="shared" si="2"/>
        <v>0</v>
      </c>
      <c r="R16" s="94">
        <f t="shared" si="2"/>
        <v>0</v>
      </c>
      <c r="S16" s="94">
        <f t="shared" si="2"/>
        <v>0</v>
      </c>
      <c r="T16" s="50"/>
    </row>
    <row r="17" spans="2:20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11"/>
      <c r="I19" s="11"/>
      <c r="J19" s="11"/>
      <c r="K19" s="11"/>
      <c r="L19" s="21"/>
      <c r="M19" s="21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3">C19+1</f>
        <v>7</v>
      </c>
      <c r="D20" s="13" t="s">
        <v>176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3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M21" si="4">I20</f>
        <v>0</v>
      </c>
      <c r="J21" s="94">
        <f t="shared" si="4"/>
        <v>0</v>
      </c>
      <c r="K21" s="94">
        <f t="shared" si="4"/>
        <v>0</v>
      </c>
      <c r="L21" s="94">
        <f t="shared" si="4"/>
        <v>0</v>
      </c>
      <c r="M21" s="94">
        <f t="shared" si="4"/>
        <v>0</v>
      </c>
      <c r="O21" s="94">
        <f>O20</f>
        <v>0</v>
      </c>
      <c r="P21" s="94">
        <f t="shared" ref="P21:S21" si="5">P20</f>
        <v>0</v>
      </c>
      <c r="Q21" s="94">
        <f t="shared" si="5"/>
        <v>0</v>
      </c>
      <c r="R21" s="94">
        <f t="shared" si="5"/>
        <v>0</v>
      </c>
      <c r="S21" s="94">
        <f t="shared" si="5"/>
        <v>0</v>
      </c>
      <c r="T21" s="50"/>
    </row>
    <row r="22" spans="2:20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6">C24+1</f>
        <v>10</v>
      </c>
      <c r="D25" s="13" t="s">
        <v>154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6"/>
        <v>11</v>
      </c>
      <c r="D26" s="13" t="s">
        <v>155</v>
      </c>
      <c r="E26" s="48" t="s">
        <v>60</v>
      </c>
      <c r="F26" s="49">
        <v>0</v>
      </c>
      <c r="H26" s="11"/>
      <c r="I26" s="11"/>
      <c r="J26" s="11"/>
      <c r="K26" s="11"/>
      <c r="L26" s="93"/>
      <c r="M26" s="93"/>
      <c r="O26" s="93"/>
      <c r="P26" s="93"/>
      <c r="Q26" s="93"/>
      <c r="R26" s="93"/>
      <c r="S26" s="93"/>
      <c r="T26" s="50"/>
    </row>
    <row r="27" spans="2:20" s="30" customFormat="1">
      <c r="B27" s="62"/>
      <c r="C27" s="7">
        <f t="shared" si="6"/>
        <v>12</v>
      </c>
      <c r="D27" s="13" t="s">
        <v>156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6"/>
        <v>13</v>
      </c>
      <c r="D28" s="13" t="s">
        <v>157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6"/>
        <v>14</v>
      </c>
      <c r="D29" s="13" t="s">
        <v>158</v>
      </c>
      <c r="E29" s="48" t="s">
        <v>60</v>
      </c>
      <c r="F29" s="49">
        <v>0</v>
      </c>
      <c r="H29" s="94">
        <f t="shared" ref="H29:M29" si="7">SUM(H24:H28)</f>
        <v>0</v>
      </c>
      <c r="I29" s="94">
        <f t="shared" si="7"/>
        <v>0</v>
      </c>
      <c r="J29" s="94">
        <f t="shared" si="7"/>
        <v>0</v>
      </c>
      <c r="K29" s="94">
        <f t="shared" si="7"/>
        <v>0</v>
      </c>
      <c r="L29" s="94">
        <f t="shared" si="7"/>
        <v>0</v>
      </c>
      <c r="M29" s="94">
        <f t="shared" si="7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15"/>
      <c r="D30" s="28"/>
      <c r="E30" s="27"/>
      <c r="F30" s="15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768</v>
      </c>
      <c r="E31" s="18"/>
      <c r="F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7">
        <f>C29+1</f>
        <v>15</v>
      </c>
      <c r="D32" s="13" t="s">
        <v>768</v>
      </c>
      <c r="E32" s="48" t="s">
        <v>60</v>
      </c>
      <c r="F32" s="49">
        <v>0</v>
      </c>
      <c r="H32" s="94">
        <f>H16+H21+H29</f>
        <v>0</v>
      </c>
      <c r="I32" s="94">
        <f t="shared" ref="I32:M32" si="8">I16+I21+I29</f>
        <v>0</v>
      </c>
      <c r="J32" s="94">
        <f t="shared" si="8"/>
        <v>0</v>
      </c>
      <c r="K32" s="94">
        <f t="shared" si="8"/>
        <v>0</v>
      </c>
      <c r="L32" s="94">
        <f t="shared" si="8"/>
        <v>0</v>
      </c>
      <c r="M32" s="94">
        <f t="shared" si="8"/>
        <v>0</v>
      </c>
      <c r="O32" s="94">
        <f>O16+O21+O29</f>
        <v>0</v>
      </c>
      <c r="P32" s="94">
        <f t="shared" ref="P32:S32" si="9">P16+P21+P29</f>
        <v>0</v>
      </c>
      <c r="Q32" s="94">
        <f t="shared" si="9"/>
        <v>0</v>
      </c>
      <c r="R32" s="94">
        <f t="shared" si="9"/>
        <v>0</v>
      </c>
      <c r="S32" s="94">
        <f t="shared" si="9"/>
        <v>0</v>
      </c>
      <c r="T32" s="50"/>
    </row>
    <row r="33" spans="2:20" s="30" customFormat="1">
      <c r="B33" s="62"/>
      <c r="C33" s="85"/>
      <c r="D33" s="86"/>
      <c r="E33" s="87"/>
      <c r="F33" s="88"/>
      <c r="H33" s="96"/>
      <c r="I33" s="96"/>
      <c r="J33" s="96"/>
      <c r="K33" s="96"/>
      <c r="L33" s="96"/>
      <c r="M33" s="96"/>
      <c r="O33" s="96"/>
      <c r="P33" s="96"/>
      <c r="Q33" s="96"/>
      <c r="R33" s="96"/>
      <c r="S33" s="96"/>
      <c r="T33" s="50"/>
    </row>
    <row r="34" spans="2:20" s="30" customFormat="1">
      <c r="B34" s="62"/>
      <c r="C34" s="46" t="s">
        <v>10</v>
      </c>
      <c r="D34" s="79" t="s">
        <v>764</v>
      </c>
      <c r="E34" s="18"/>
      <c r="F34" s="19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7">
        <f>C32+1</f>
        <v>16</v>
      </c>
      <c r="D35" s="13" t="s">
        <v>769</v>
      </c>
      <c r="E35" s="48" t="s">
        <v>60</v>
      </c>
      <c r="F35" s="49">
        <v>0</v>
      </c>
      <c r="H35" s="150"/>
      <c r="I35" s="150"/>
      <c r="J35" s="150"/>
      <c r="K35" s="150"/>
      <c r="L35" s="151"/>
      <c r="M35" s="151"/>
      <c r="O35" s="94">
        <f>O32*'T7 - Frontier'!K25</f>
        <v>0</v>
      </c>
      <c r="P35" s="94">
        <f>P32*'T7 - Frontier'!L25</f>
        <v>0</v>
      </c>
      <c r="Q35" s="94">
        <f>Q32*'T7 - Frontier'!M25</f>
        <v>0</v>
      </c>
      <c r="R35" s="94">
        <f>R32*'T7 - Frontier'!N25</f>
        <v>0</v>
      </c>
      <c r="S35" s="94">
        <f>S32*'T7 - Frontier'!O25</f>
        <v>0</v>
      </c>
      <c r="T35" s="50"/>
    </row>
    <row r="36" spans="2:20" s="30" customFormat="1" ht="16" thickBot="1">
      <c r="B36" s="51"/>
      <c r="C36" s="52"/>
      <c r="D36" s="89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</row>
    <row r="37" spans="2:20" s="30" customFormat="1">
      <c r="D37" s="80"/>
    </row>
    <row r="38" spans="2:20" s="30" customFormat="1">
      <c r="D38" s="80"/>
    </row>
    <row r="39" spans="2:20" s="30" customFormat="1">
      <c r="D39" s="80"/>
    </row>
    <row r="40" spans="2:20" s="30" customFormat="1">
      <c r="D40" s="80"/>
    </row>
    <row r="41" spans="2:20" s="30" customFormat="1">
      <c r="D41" s="80"/>
    </row>
    <row r="42" spans="2:20" s="30" customFormat="1">
      <c r="D42" s="80"/>
    </row>
    <row r="43" spans="2:20" s="30" customFormat="1">
      <c r="D43" s="80"/>
    </row>
    <row r="44" spans="2:20" s="30" customFormat="1">
      <c r="D44" s="80"/>
    </row>
    <row r="45" spans="2:20" s="30" customFormat="1">
      <c r="D45" s="80"/>
    </row>
    <row r="46" spans="2:20" s="30" customFormat="1">
      <c r="D46" s="80"/>
    </row>
    <row r="47" spans="2:20" s="30" customFormat="1">
      <c r="D47" s="80"/>
    </row>
    <row r="48" spans="2:20" s="30" customFormat="1">
      <c r="D48" s="80"/>
    </row>
    <row r="49" spans="4:4" s="30" customFormat="1">
      <c r="D49" s="80"/>
    </row>
    <row r="50" spans="4:4" s="30" customFormat="1">
      <c r="D50" s="80"/>
    </row>
    <row r="51" spans="4:4" s="30" customFormat="1">
      <c r="D51" s="80"/>
    </row>
    <row r="52" spans="4:4" s="30" customFormat="1">
      <c r="D52" s="80"/>
    </row>
    <row r="53" spans="4:4" s="30" customFormat="1">
      <c r="D53" s="80"/>
    </row>
    <row r="54" spans="4:4" s="30" customFormat="1">
      <c r="D54" s="80"/>
    </row>
    <row r="55" spans="4:4" s="30" customFormat="1">
      <c r="D55" s="80"/>
    </row>
    <row r="56" spans="4:4" s="30" customFormat="1">
      <c r="D56" s="80"/>
    </row>
    <row r="57" spans="4:4" s="30" customFormat="1">
      <c r="D57" s="80"/>
    </row>
    <row r="58" spans="4:4" s="30" customFormat="1">
      <c r="D58" s="80"/>
    </row>
    <row r="59" spans="4:4" s="30" customFormat="1">
      <c r="D59" s="80"/>
    </row>
    <row r="60" spans="4:4" s="30" customFormat="1">
      <c r="D60" s="80"/>
    </row>
    <row r="61" spans="4:4" s="30" customFormat="1">
      <c r="D61" s="80"/>
    </row>
    <row r="62" spans="4:4" s="30" customFormat="1">
      <c r="D62" s="80"/>
    </row>
    <row r="63" spans="4:4" s="30" customFormat="1">
      <c r="D63" s="80"/>
    </row>
    <row r="64" spans="4:4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17" s="30" customFormat="1">
      <c r="D321" s="80"/>
    </row>
    <row r="322" spans="4:17" s="30" customFormat="1">
      <c r="D322" s="80"/>
    </row>
    <row r="323" spans="4:17" s="30" customFormat="1">
      <c r="D323" s="80"/>
      <c r="Q323"/>
    </row>
  </sheetData>
  <mergeCells count="2">
    <mergeCell ref="H6:M6"/>
    <mergeCell ref="O6:S6"/>
  </mergeCells>
  <conditionalFormatting sqref="AT5">
    <cfRule type="containsText" dxfId="10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39997558519241921"/>
  </sheetPr>
  <dimension ref="A1:CS332"/>
  <sheetViews>
    <sheetView showGridLines="0" zoomScale="70" zoomScaleNormal="70" workbookViewId="0">
      <selection activeCell="A10" sqref="A10"/>
    </sheetView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13" width="11.07421875" style="30" customWidth="1"/>
    <col min="14" max="14" width="5" style="30" customWidth="1"/>
    <col min="15" max="19" width="11.07421875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705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11"/>
      <c r="I12" s="11"/>
      <c r="J12" s="11"/>
      <c r="K12" s="11"/>
      <c r="L12" s="21"/>
      <c r="M12" s="21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ref="M16" si="2">SUM(M13:M15)</f>
        <v>0</v>
      </c>
      <c r="O16" s="94">
        <f>SUM(O13:O15)</f>
        <v>0</v>
      </c>
      <c r="P16" s="94">
        <f t="shared" ref="P16:S16" si="3">SUM(P13:P15)</f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50"/>
    </row>
    <row r="17" spans="2:20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11"/>
      <c r="I19" s="11"/>
      <c r="J19" s="11"/>
      <c r="K19" s="11"/>
      <c r="L19" s="21"/>
      <c r="M19" s="21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4">C19+1</f>
        <v>7</v>
      </c>
      <c r="D20" s="13" t="s">
        <v>176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4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5">I20</f>
        <v>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ref="M21" si="6">M20</f>
        <v>0</v>
      </c>
      <c r="O21" s="94">
        <f>O20</f>
        <v>0</v>
      </c>
      <c r="P21" s="94">
        <f t="shared" ref="P21:S21" si="7">P20</f>
        <v>0</v>
      </c>
      <c r="Q21" s="94">
        <f t="shared" si="7"/>
        <v>0</v>
      </c>
      <c r="R21" s="94">
        <f t="shared" si="7"/>
        <v>0</v>
      </c>
      <c r="S21" s="94">
        <f t="shared" si="7"/>
        <v>0</v>
      </c>
      <c r="T21" s="50"/>
    </row>
    <row r="22" spans="2:20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8">C24+1</f>
        <v>10</v>
      </c>
      <c r="D25" s="13" t="s">
        <v>154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8"/>
        <v>11</v>
      </c>
      <c r="D26" s="13" t="s">
        <v>155</v>
      </c>
      <c r="E26" s="48" t="s">
        <v>60</v>
      </c>
      <c r="F26" s="49">
        <v>0</v>
      </c>
      <c r="H26" s="11"/>
      <c r="I26" s="11"/>
      <c r="J26" s="11"/>
      <c r="K26" s="11"/>
      <c r="L26" s="93"/>
      <c r="M26" s="93"/>
      <c r="O26" s="93"/>
      <c r="P26" s="93"/>
      <c r="Q26" s="93"/>
      <c r="R26" s="93"/>
      <c r="S26" s="93"/>
      <c r="T26" s="50"/>
    </row>
    <row r="27" spans="2:20" s="30" customFormat="1">
      <c r="B27" s="62"/>
      <c r="C27" s="7">
        <f t="shared" si="8"/>
        <v>12</v>
      </c>
      <c r="D27" s="13" t="s">
        <v>156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13</v>
      </c>
      <c r="D28" s="13" t="s">
        <v>157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14</v>
      </c>
      <c r="D29" s="13" t="s">
        <v>158</v>
      </c>
      <c r="E29" s="48" t="s">
        <v>60</v>
      </c>
      <c r="F29" s="49">
        <v>0</v>
      </c>
      <c r="H29" s="94">
        <f t="shared" ref="H29:M29" si="9">SUM(H24:H28)</f>
        <v>0</v>
      </c>
      <c r="I29" s="94">
        <f t="shared" si="9"/>
        <v>0</v>
      </c>
      <c r="J29" s="94">
        <f t="shared" si="9"/>
        <v>0</v>
      </c>
      <c r="K29" s="94">
        <f t="shared" si="9"/>
        <v>0</v>
      </c>
      <c r="L29" s="94">
        <f t="shared" si="9"/>
        <v>0</v>
      </c>
      <c r="M29" s="94">
        <f t="shared" si="9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15"/>
      <c r="D30" s="28"/>
      <c r="E30" s="27"/>
      <c r="F30" s="15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163</v>
      </c>
      <c r="E31" s="18"/>
      <c r="F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7">
        <f>C29+1</f>
        <v>15</v>
      </c>
      <c r="D32" s="13" t="s">
        <v>169</v>
      </c>
      <c r="E32" s="48" t="s">
        <v>60</v>
      </c>
      <c r="F32" s="49">
        <v>0</v>
      </c>
      <c r="H32" s="94">
        <f>H16+H21+H29</f>
        <v>0</v>
      </c>
      <c r="I32" s="94">
        <f t="shared" ref="I32:L32" si="10">I16+I21+I29</f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ref="M32" si="11">M16+M21+M29</f>
        <v>0</v>
      </c>
      <c r="O32" s="94">
        <f>O16+O21+O29</f>
        <v>0</v>
      </c>
      <c r="P32" s="94">
        <f t="shared" ref="P32:S32" si="12">P16+P21+P29</f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50"/>
    </row>
    <row r="33" spans="2:20" s="30" customFormat="1">
      <c r="B33" s="62"/>
      <c r="C33" s="15"/>
      <c r="D33" s="28"/>
      <c r="E33" s="27"/>
      <c r="F33" s="15"/>
      <c r="H33" s="96"/>
      <c r="I33" s="96"/>
      <c r="J33" s="96"/>
      <c r="K33" s="96"/>
      <c r="L33" s="96"/>
      <c r="M33" s="96"/>
      <c r="O33" s="96"/>
      <c r="P33" s="96"/>
      <c r="Q33" s="96"/>
      <c r="R33" s="96"/>
      <c r="S33" s="96"/>
      <c r="T33" s="50"/>
    </row>
    <row r="34" spans="2:20" s="30" customFormat="1">
      <c r="B34" s="62"/>
      <c r="C34" s="46" t="s">
        <v>10</v>
      </c>
      <c r="D34" s="79" t="s">
        <v>190</v>
      </c>
      <c r="E34" s="18"/>
      <c r="F34" s="19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134">
        <f>C32+1</f>
        <v>16</v>
      </c>
      <c r="D35" s="13" t="s">
        <v>164</v>
      </c>
      <c r="E35" s="48" t="s">
        <v>60</v>
      </c>
      <c r="F35" s="49">
        <v>0</v>
      </c>
      <c r="H35" s="11"/>
      <c r="I35" s="11"/>
      <c r="J35" s="11"/>
      <c r="K35" s="11"/>
      <c r="L35" s="93"/>
      <c r="M35" s="93"/>
      <c r="O35" s="93"/>
      <c r="P35" s="93"/>
      <c r="Q35" s="93"/>
      <c r="R35" s="93"/>
      <c r="S35" s="93"/>
      <c r="T35" s="50"/>
    </row>
    <row r="36" spans="2:20" s="30" customFormat="1">
      <c r="B36" s="62"/>
      <c r="C36" s="134">
        <f>C35+1</f>
        <v>17</v>
      </c>
      <c r="D36" s="13" t="s">
        <v>165</v>
      </c>
      <c r="E36" s="48" t="s">
        <v>60</v>
      </c>
      <c r="F36" s="49">
        <v>0</v>
      </c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20" s="30" customFormat="1">
      <c r="B37" s="62"/>
      <c r="C37" s="134">
        <f t="shared" ref="C37:C39" si="13">C36+1</f>
        <v>18</v>
      </c>
      <c r="D37" s="13" t="s">
        <v>166</v>
      </c>
      <c r="E37" s="48" t="s">
        <v>60</v>
      </c>
      <c r="F37" s="49">
        <v>0</v>
      </c>
      <c r="H37" s="11"/>
      <c r="I37" s="11"/>
      <c r="J37" s="11"/>
      <c r="K37" s="11"/>
      <c r="L37" s="93"/>
      <c r="M37" s="93"/>
      <c r="O37" s="93"/>
      <c r="P37" s="93"/>
      <c r="Q37" s="93"/>
      <c r="R37" s="93"/>
      <c r="S37" s="93"/>
      <c r="T37" s="50"/>
    </row>
    <row r="38" spans="2:20" s="30" customFormat="1">
      <c r="B38" s="62"/>
      <c r="C38" s="134">
        <f t="shared" si="13"/>
        <v>19</v>
      </c>
      <c r="D38" s="13" t="s">
        <v>167</v>
      </c>
      <c r="E38" s="48" t="s">
        <v>60</v>
      </c>
      <c r="F38" s="49">
        <v>0</v>
      </c>
      <c r="H38" s="11"/>
      <c r="I38" s="11"/>
      <c r="J38" s="11"/>
      <c r="K38" s="11"/>
      <c r="L38" s="93"/>
      <c r="M38" s="93"/>
      <c r="O38" s="93"/>
      <c r="P38" s="93"/>
      <c r="Q38" s="93"/>
      <c r="R38" s="93"/>
      <c r="S38" s="93"/>
      <c r="T38" s="50"/>
    </row>
    <row r="39" spans="2:20" s="30" customFormat="1">
      <c r="B39" s="62"/>
      <c r="C39" s="134">
        <f t="shared" si="13"/>
        <v>20</v>
      </c>
      <c r="D39" s="13" t="s">
        <v>169</v>
      </c>
      <c r="E39" s="48" t="s">
        <v>60</v>
      </c>
      <c r="F39" s="49">
        <v>0</v>
      </c>
      <c r="H39" s="94">
        <f t="shared" ref="H39:M39" si="14">SUM(H35:H38)</f>
        <v>0</v>
      </c>
      <c r="I39" s="94">
        <f t="shared" si="14"/>
        <v>0</v>
      </c>
      <c r="J39" s="94">
        <f t="shared" si="14"/>
        <v>0</v>
      </c>
      <c r="K39" s="94">
        <f t="shared" si="14"/>
        <v>0</v>
      </c>
      <c r="L39" s="94">
        <f t="shared" si="14"/>
        <v>0</v>
      </c>
      <c r="M39" s="94">
        <f t="shared" si="14"/>
        <v>0</v>
      </c>
      <c r="O39" s="94">
        <f>SUM(O35:O38)</f>
        <v>0</v>
      </c>
      <c r="P39" s="94">
        <f>SUM(P35:P38)</f>
        <v>0</v>
      </c>
      <c r="Q39" s="94">
        <f>SUM(Q35:Q38)</f>
        <v>0</v>
      </c>
      <c r="R39" s="94">
        <f>SUM(R35:R38)</f>
        <v>0</v>
      </c>
      <c r="S39" s="94">
        <f>SUM(S35:S38)</f>
        <v>0</v>
      </c>
      <c r="T39" s="50"/>
    </row>
    <row r="40" spans="2:20" s="30" customFormat="1" ht="16" thickBot="1">
      <c r="B40" s="51"/>
      <c r="C40" s="142"/>
      <c r="D40" s="143"/>
      <c r="E40" s="144"/>
      <c r="F40" s="142"/>
      <c r="G40" s="52"/>
      <c r="H40" s="145"/>
      <c r="I40" s="145"/>
      <c r="J40" s="145"/>
      <c r="K40" s="145"/>
      <c r="L40" s="145"/>
      <c r="M40" s="145"/>
      <c r="N40" s="52"/>
      <c r="O40" s="145"/>
      <c r="P40" s="145"/>
      <c r="Q40" s="145"/>
      <c r="R40" s="145"/>
      <c r="S40" s="145"/>
      <c r="T40" s="53"/>
    </row>
    <row r="41" spans="2:20" s="30" customFormat="1" ht="16" thickBot="1">
      <c r="B41" s="56"/>
      <c r="C41" s="146"/>
      <c r="D41" s="147"/>
      <c r="E41" s="148"/>
      <c r="F41" s="146"/>
      <c r="G41" s="56"/>
      <c r="H41" s="149"/>
      <c r="I41" s="149"/>
      <c r="J41" s="149"/>
      <c r="K41" s="149"/>
      <c r="L41" s="149"/>
      <c r="M41" s="149"/>
      <c r="N41" s="56"/>
      <c r="O41" s="149"/>
      <c r="P41" s="149"/>
      <c r="Q41" s="149"/>
      <c r="R41" s="149"/>
      <c r="S41" s="149"/>
      <c r="T41" s="56"/>
    </row>
    <row r="42" spans="2:20" s="30" customFormat="1">
      <c r="B42" s="58"/>
      <c r="C42" s="14"/>
      <c r="D42" s="139"/>
      <c r="E42" s="140"/>
      <c r="F42" s="14"/>
      <c r="G42" s="57"/>
      <c r="H42" s="141"/>
      <c r="I42" s="141"/>
      <c r="J42" s="141"/>
      <c r="K42" s="141"/>
      <c r="L42" s="141"/>
      <c r="M42" s="141"/>
      <c r="N42" s="57"/>
      <c r="O42" s="141"/>
      <c r="P42" s="141"/>
      <c r="Q42" s="141"/>
      <c r="R42" s="141"/>
      <c r="S42" s="141"/>
      <c r="T42" s="61"/>
    </row>
    <row r="43" spans="2:20" s="30" customFormat="1">
      <c r="B43" s="62"/>
      <c r="C43" s="46"/>
      <c r="D43" s="79" t="s">
        <v>129</v>
      </c>
      <c r="E43" s="18"/>
      <c r="F43" s="19"/>
      <c r="H43" s="95"/>
      <c r="I43" s="95"/>
      <c r="J43" s="95"/>
      <c r="K43" s="95"/>
      <c r="L43" s="95"/>
      <c r="M43" s="95"/>
      <c r="O43" s="95"/>
      <c r="P43" s="95"/>
      <c r="Q43" s="95"/>
      <c r="R43" s="95"/>
      <c r="S43" s="95"/>
      <c r="T43" s="50"/>
    </row>
    <row r="44" spans="2:20" s="30" customFormat="1">
      <c r="B44" s="62"/>
      <c r="C44" s="134"/>
      <c r="D44" s="13" t="s">
        <v>170</v>
      </c>
      <c r="E44" s="48"/>
      <c r="F44" s="49"/>
      <c r="H44" s="93" t="str">
        <f t="shared" ref="H44:M44" si="15">IF(H32=H39,"OK","Error")</f>
        <v>OK</v>
      </c>
      <c r="I44" s="93" t="str">
        <f t="shared" si="15"/>
        <v>OK</v>
      </c>
      <c r="J44" s="93" t="str">
        <f t="shared" si="15"/>
        <v>OK</v>
      </c>
      <c r="K44" s="93" t="str">
        <f t="shared" si="15"/>
        <v>OK</v>
      </c>
      <c r="L44" s="93" t="str">
        <f t="shared" si="15"/>
        <v>OK</v>
      </c>
      <c r="M44" s="93" t="str">
        <f t="shared" si="15"/>
        <v>OK</v>
      </c>
      <c r="O44" s="93" t="str">
        <f>IF(O32=O39,"OK","Error")</f>
        <v>OK</v>
      </c>
      <c r="P44" s="93" t="str">
        <f>IF(P32=P39,"OK","Error")</f>
        <v>OK</v>
      </c>
      <c r="Q44" s="93" t="str">
        <f>IF(Q32=Q39,"OK","Error")</f>
        <v>OK</v>
      </c>
      <c r="R44" s="93" t="str">
        <f>IF(R32=R39,"OK","Error")</f>
        <v>OK</v>
      </c>
      <c r="S44" s="93" t="str">
        <f>IF(S32=S39,"OK","Error")</f>
        <v>OK</v>
      </c>
      <c r="T44" s="50"/>
    </row>
    <row r="45" spans="2:20" s="30" customFormat="1" ht="16" thickBot="1">
      <c r="B45" s="51"/>
      <c r="C45" s="52"/>
      <c r="D45" s="89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3"/>
    </row>
    <row r="46" spans="2:20" s="30" customFormat="1">
      <c r="D46" s="80"/>
    </row>
    <row r="47" spans="2:20" s="30" customFormat="1">
      <c r="D47" s="80"/>
    </row>
    <row r="48" spans="2:20" s="30" customFormat="1">
      <c r="D48" s="80"/>
    </row>
    <row r="49" spans="4:4" s="30" customFormat="1">
      <c r="D49" s="80"/>
    </row>
    <row r="50" spans="4:4" s="30" customFormat="1">
      <c r="D50" s="80"/>
    </row>
    <row r="51" spans="4:4" s="30" customFormat="1">
      <c r="D51" s="80"/>
    </row>
    <row r="52" spans="4:4" s="30" customFormat="1">
      <c r="D52" s="80"/>
    </row>
    <row r="53" spans="4:4" s="30" customFormat="1">
      <c r="D53" s="80"/>
    </row>
    <row r="54" spans="4:4" s="30" customFormat="1">
      <c r="D54" s="80"/>
    </row>
    <row r="55" spans="4:4" s="30" customFormat="1">
      <c r="D55" s="80"/>
    </row>
    <row r="56" spans="4:4" s="30" customFormat="1">
      <c r="D56" s="80"/>
    </row>
    <row r="57" spans="4:4" s="30" customFormat="1">
      <c r="D57" s="80"/>
    </row>
    <row r="58" spans="4:4" s="30" customFormat="1">
      <c r="D58" s="80"/>
    </row>
    <row r="59" spans="4:4" s="30" customFormat="1">
      <c r="D59" s="80"/>
    </row>
    <row r="60" spans="4:4" s="30" customFormat="1">
      <c r="D60" s="80"/>
    </row>
    <row r="61" spans="4:4" s="30" customFormat="1">
      <c r="D61" s="80"/>
    </row>
    <row r="62" spans="4:4" s="30" customFormat="1">
      <c r="D62" s="80"/>
    </row>
    <row r="63" spans="4:4" s="30" customFormat="1">
      <c r="D63" s="80"/>
    </row>
    <row r="64" spans="4:4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17" s="30" customFormat="1">
      <c r="D321" s="80"/>
    </row>
    <row r="322" spans="4:17" s="30" customFormat="1">
      <c r="D322" s="80"/>
    </row>
    <row r="323" spans="4:17" s="30" customFormat="1">
      <c r="D323" s="80"/>
    </row>
    <row r="324" spans="4:17" s="30" customFormat="1">
      <c r="D324" s="80"/>
    </row>
    <row r="325" spans="4:17" s="30" customFormat="1">
      <c r="D325" s="80"/>
    </row>
    <row r="326" spans="4:17" s="30" customFormat="1">
      <c r="D326" s="80"/>
    </row>
    <row r="327" spans="4:17" s="30" customFormat="1">
      <c r="D327" s="80"/>
    </row>
    <row r="328" spans="4:17" s="30" customFormat="1">
      <c r="D328" s="80"/>
    </row>
    <row r="329" spans="4:17" s="30" customFormat="1">
      <c r="D329" s="80"/>
    </row>
    <row r="330" spans="4:17" s="30" customFormat="1">
      <c r="D330" s="80"/>
    </row>
    <row r="331" spans="4:17" s="30" customFormat="1">
      <c r="D331" s="80"/>
    </row>
    <row r="332" spans="4:17" s="30" customFormat="1">
      <c r="D332" s="80"/>
      <c r="Q332"/>
    </row>
  </sheetData>
  <mergeCells count="2">
    <mergeCell ref="O6:S6"/>
    <mergeCell ref="H6:M6"/>
  </mergeCells>
  <conditionalFormatting sqref="AT5">
    <cfRule type="containsText" dxfId="9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0.39997558519241921"/>
  </sheetPr>
  <dimension ref="A1:CS320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13" width="9.53515625" style="30" customWidth="1"/>
    <col min="14" max="14" width="6.53515625" style="30" customWidth="1"/>
    <col min="15" max="19" width="9.53515625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706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11"/>
      <c r="I12" s="11"/>
      <c r="J12" s="11"/>
      <c r="K12" s="11"/>
      <c r="L12" s="21"/>
      <c r="M12" s="21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ref="M16" si="2">SUM(M13:M15)</f>
        <v>0</v>
      </c>
      <c r="O16" s="94">
        <f>SUM(O13:O15)</f>
        <v>0</v>
      </c>
      <c r="P16" s="94">
        <f t="shared" ref="P16:S16" si="3">SUM(P13:P15)</f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50"/>
    </row>
    <row r="17" spans="2:20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11"/>
      <c r="I19" s="11"/>
      <c r="J19" s="11"/>
      <c r="K19" s="11"/>
      <c r="L19" s="21"/>
      <c r="M19" s="21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4">C19+1</f>
        <v>7</v>
      </c>
      <c r="D20" s="13" t="s">
        <v>176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4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5">I20</f>
        <v>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ref="M21" si="6">M20</f>
        <v>0</v>
      </c>
      <c r="O21" s="94">
        <f>O20</f>
        <v>0</v>
      </c>
      <c r="P21" s="94">
        <f t="shared" ref="P21:S21" si="7">P20</f>
        <v>0</v>
      </c>
      <c r="Q21" s="94">
        <f t="shared" si="7"/>
        <v>0</v>
      </c>
      <c r="R21" s="94">
        <f t="shared" si="7"/>
        <v>0</v>
      </c>
      <c r="S21" s="94">
        <f t="shared" si="7"/>
        <v>0</v>
      </c>
      <c r="T21" s="50"/>
    </row>
    <row r="22" spans="2:20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8">C24+1</f>
        <v>10</v>
      </c>
      <c r="D25" s="13" t="s">
        <v>154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8"/>
        <v>11</v>
      </c>
      <c r="D26" s="13" t="s">
        <v>155</v>
      </c>
      <c r="E26" s="48" t="s">
        <v>60</v>
      </c>
      <c r="F26" s="49">
        <v>0</v>
      </c>
      <c r="H26" s="151"/>
      <c r="I26" s="151"/>
      <c r="J26" s="151"/>
      <c r="K26" s="151"/>
      <c r="L26" s="151"/>
      <c r="M26" s="151"/>
      <c r="O26" s="151"/>
      <c r="P26" s="151"/>
      <c r="Q26" s="151"/>
      <c r="R26" s="151"/>
      <c r="S26" s="151"/>
      <c r="T26" s="50"/>
    </row>
    <row r="27" spans="2:20" s="30" customFormat="1">
      <c r="B27" s="62"/>
      <c r="C27" s="7">
        <f t="shared" si="8"/>
        <v>12</v>
      </c>
      <c r="D27" s="13" t="s">
        <v>156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13</v>
      </c>
      <c r="D28" s="13" t="s">
        <v>157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14</v>
      </c>
      <c r="D29" s="13" t="s">
        <v>158</v>
      </c>
      <c r="E29" s="48" t="s">
        <v>60</v>
      </c>
      <c r="F29" s="49">
        <v>0</v>
      </c>
      <c r="H29" s="94">
        <f t="shared" ref="H29:M29" si="9">SUM(H24:H28)</f>
        <v>0</v>
      </c>
      <c r="I29" s="94">
        <f t="shared" si="9"/>
        <v>0</v>
      </c>
      <c r="J29" s="94">
        <f t="shared" si="9"/>
        <v>0</v>
      </c>
      <c r="K29" s="94">
        <f t="shared" si="9"/>
        <v>0</v>
      </c>
      <c r="L29" s="94">
        <f t="shared" si="9"/>
        <v>0</v>
      </c>
      <c r="M29" s="94">
        <f t="shared" si="9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85"/>
      <c r="D30" s="86"/>
      <c r="E30" s="87"/>
      <c r="F30" s="88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171</v>
      </c>
      <c r="E31" s="18"/>
      <c r="F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7">
        <f>C29+1</f>
        <v>15</v>
      </c>
      <c r="D32" s="13" t="s">
        <v>172</v>
      </c>
      <c r="E32" s="48" t="s">
        <v>60</v>
      </c>
      <c r="F32" s="49">
        <v>0</v>
      </c>
      <c r="H32" s="94">
        <f>H16+H21+H29</f>
        <v>0</v>
      </c>
      <c r="I32" s="94">
        <f t="shared" ref="I32:L32" si="10">I16+I21+I29</f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ref="M32" si="11">M16+M21+M29</f>
        <v>0</v>
      </c>
      <c r="O32" s="94">
        <f>O16+O21+O29</f>
        <v>0</v>
      </c>
      <c r="P32" s="94">
        <f t="shared" ref="P32:S32" si="12">P16+P21+P29</f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50"/>
    </row>
    <row r="33" spans="2:20" s="30" customFormat="1" ht="16" thickBot="1">
      <c r="B33" s="51"/>
      <c r="C33" s="52"/>
      <c r="D33" s="89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3"/>
    </row>
    <row r="34" spans="2:20" s="30" customFormat="1">
      <c r="D34" s="80"/>
    </row>
    <row r="35" spans="2:20" s="30" customFormat="1">
      <c r="D35" s="80"/>
    </row>
    <row r="36" spans="2:20" s="30" customFormat="1">
      <c r="D36" s="80"/>
    </row>
    <row r="37" spans="2:20" s="30" customFormat="1">
      <c r="D37" s="80"/>
    </row>
    <row r="38" spans="2:20" s="30" customFormat="1">
      <c r="D38" s="80"/>
    </row>
    <row r="39" spans="2:20" s="30" customFormat="1">
      <c r="D39" s="80"/>
    </row>
    <row r="40" spans="2:20" s="30" customFormat="1">
      <c r="D40" s="80"/>
    </row>
    <row r="41" spans="2:20" s="30" customFormat="1">
      <c r="D41" s="80"/>
    </row>
    <row r="42" spans="2:20" s="30" customFormat="1">
      <c r="D42" s="80"/>
    </row>
    <row r="43" spans="2:20" s="30" customFormat="1">
      <c r="D43" s="80"/>
    </row>
    <row r="44" spans="2:20" s="30" customFormat="1">
      <c r="D44" s="80"/>
    </row>
    <row r="45" spans="2:20" s="30" customFormat="1">
      <c r="D45" s="80"/>
    </row>
    <row r="46" spans="2:20" s="30" customFormat="1">
      <c r="D46" s="80"/>
    </row>
    <row r="47" spans="2:20" s="30" customFormat="1">
      <c r="D47" s="80"/>
    </row>
    <row r="48" spans="2:20" s="30" customFormat="1">
      <c r="D48" s="80"/>
    </row>
    <row r="49" spans="4:4" s="30" customFormat="1">
      <c r="D49" s="80"/>
    </row>
    <row r="50" spans="4:4" s="30" customFormat="1">
      <c r="D50" s="80"/>
    </row>
    <row r="51" spans="4:4" s="30" customFormat="1">
      <c r="D51" s="80"/>
    </row>
    <row r="52" spans="4:4" s="30" customFormat="1">
      <c r="D52" s="80"/>
    </row>
    <row r="53" spans="4:4" s="30" customFormat="1">
      <c r="D53" s="80"/>
    </row>
    <row r="54" spans="4:4" s="30" customFormat="1">
      <c r="D54" s="80"/>
    </row>
    <row r="55" spans="4:4" s="30" customFormat="1">
      <c r="D55" s="80"/>
    </row>
    <row r="56" spans="4:4" s="30" customFormat="1">
      <c r="D56" s="80"/>
    </row>
    <row r="57" spans="4:4" s="30" customFormat="1">
      <c r="D57" s="80"/>
    </row>
    <row r="58" spans="4:4" s="30" customFormat="1">
      <c r="D58" s="80"/>
    </row>
    <row r="59" spans="4:4" s="30" customFormat="1">
      <c r="D59" s="80"/>
    </row>
    <row r="60" spans="4:4" s="30" customFormat="1">
      <c r="D60" s="80"/>
    </row>
    <row r="61" spans="4:4" s="30" customFormat="1">
      <c r="D61" s="80"/>
    </row>
    <row r="62" spans="4:4" s="30" customFormat="1">
      <c r="D62" s="80"/>
    </row>
    <row r="63" spans="4:4" s="30" customFormat="1">
      <c r="D63" s="80"/>
    </row>
    <row r="64" spans="4:4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17" s="30" customFormat="1">
      <c r="D305" s="80"/>
    </row>
    <row r="306" spans="4:17" s="30" customFormat="1">
      <c r="D306" s="80"/>
    </row>
    <row r="307" spans="4:17" s="30" customFormat="1">
      <c r="D307" s="80"/>
    </row>
    <row r="308" spans="4:17" s="30" customFormat="1">
      <c r="D308" s="80"/>
    </row>
    <row r="309" spans="4:17" s="30" customFormat="1">
      <c r="D309" s="80"/>
    </row>
    <row r="310" spans="4:17" s="30" customFormat="1">
      <c r="D310" s="80"/>
    </row>
    <row r="311" spans="4:17" s="30" customFormat="1">
      <c r="D311" s="80"/>
    </row>
    <row r="312" spans="4:17" s="30" customFormat="1">
      <c r="D312" s="80"/>
    </row>
    <row r="313" spans="4:17" s="30" customFormat="1">
      <c r="D313" s="80"/>
    </row>
    <row r="314" spans="4:17" s="30" customFormat="1">
      <c r="D314" s="80"/>
    </row>
    <row r="315" spans="4:17" s="30" customFormat="1">
      <c r="D315" s="80"/>
    </row>
    <row r="316" spans="4:17" s="30" customFormat="1">
      <c r="D316" s="80"/>
    </row>
    <row r="317" spans="4:17" s="30" customFormat="1">
      <c r="D317" s="80"/>
    </row>
    <row r="318" spans="4:17" s="30" customFormat="1">
      <c r="D318" s="80"/>
    </row>
    <row r="319" spans="4:17" s="30" customFormat="1">
      <c r="D319" s="80"/>
    </row>
    <row r="320" spans="4:17" s="30" customFormat="1">
      <c r="D320" s="80"/>
      <c r="Q320"/>
    </row>
  </sheetData>
  <mergeCells count="2">
    <mergeCell ref="O6:S6"/>
    <mergeCell ref="H6:M6"/>
  </mergeCells>
  <conditionalFormatting sqref="AT5">
    <cfRule type="containsText" dxfId="8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39997558519241921"/>
  </sheetPr>
  <dimension ref="A1:CS33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0.15234375" style="2" customWidth="1"/>
    <col min="5" max="5" width="5.07421875" customWidth="1"/>
    <col min="6" max="6" width="4.61328125" customWidth="1"/>
    <col min="7" max="7" width="1.3828125" style="30" customWidth="1"/>
    <col min="8" max="13" width="12.15234375" style="30" customWidth="1"/>
    <col min="14" max="14" width="4.84375" style="30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707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11"/>
      <c r="I12" s="11"/>
      <c r="J12" s="11"/>
      <c r="K12" s="11"/>
      <c r="L12" s="21"/>
      <c r="M12" s="21"/>
      <c r="N12" s="98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ref="M16" si="2">SUM(M13:M15)</f>
        <v>0</v>
      </c>
      <c r="O16" s="94">
        <f>SUM(O13:O15)</f>
        <v>0</v>
      </c>
      <c r="P16" s="94">
        <f t="shared" ref="P16:S16" si="3">SUM(P13:P15)</f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50"/>
    </row>
    <row r="17" spans="2:20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11"/>
      <c r="I19" s="11"/>
      <c r="J19" s="11"/>
      <c r="K19" s="11"/>
      <c r="L19" s="21"/>
      <c r="M19" s="21"/>
      <c r="N19" s="98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4">C19+1</f>
        <v>7</v>
      </c>
      <c r="D20" s="13" t="s">
        <v>176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4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5">I20</f>
        <v>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ref="M21" si="6">M20</f>
        <v>0</v>
      </c>
      <c r="O21" s="94">
        <f>O20</f>
        <v>0</v>
      </c>
      <c r="P21" s="94">
        <f t="shared" ref="P21:S21" si="7">P20</f>
        <v>0</v>
      </c>
      <c r="Q21" s="94">
        <f t="shared" si="7"/>
        <v>0</v>
      </c>
      <c r="R21" s="94">
        <f t="shared" si="7"/>
        <v>0</v>
      </c>
      <c r="S21" s="94">
        <f t="shared" si="7"/>
        <v>0</v>
      </c>
      <c r="T21" s="50"/>
    </row>
    <row r="22" spans="2:20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8">C24+1</f>
        <v>10</v>
      </c>
      <c r="D25" s="13" t="s">
        <v>154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8"/>
        <v>11</v>
      </c>
      <c r="D26" s="13" t="s">
        <v>155</v>
      </c>
      <c r="E26" s="48" t="s">
        <v>60</v>
      </c>
      <c r="F26" s="49">
        <v>0</v>
      </c>
      <c r="H26" s="151"/>
      <c r="I26" s="151"/>
      <c r="J26" s="151"/>
      <c r="K26" s="151"/>
      <c r="L26" s="151"/>
      <c r="M26" s="151"/>
      <c r="O26" s="151"/>
      <c r="P26" s="151"/>
      <c r="Q26" s="151"/>
      <c r="R26" s="151"/>
      <c r="S26" s="151"/>
      <c r="T26" s="50"/>
    </row>
    <row r="27" spans="2:20" s="30" customFormat="1">
      <c r="B27" s="62"/>
      <c r="C27" s="7">
        <f t="shared" si="8"/>
        <v>12</v>
      </c>
      <c r="D27" s="13" t="s">
        <v>156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13</v>
      </c>
      <c r="D28" s="13" t="s">
        <v>157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14</v>
      </c>
      <c r="D29" s="13" t="s">
        <v>158</v>
      </c>
      <c r="E29" s="48" t="s">
        <v>60</v>
      </c>
      <c r="F29" s="49">
        <v>0</v>
      </c>
      <c r="H29" s="94">
        <f t="shared" ref="H29:M29" si="9">SUM(H24:H28)</f>
        <v>0</v>
      </c>
      <c r="I29" s="94">
        <f t="shared" si="9"/>
        <v>0</v>
      </c>
      <c r="J29" s="94">
        <f t="shared" si="9"/>
        <v>0</v>
      </c>
      <c r="K29" s="94">
        <f t="shared" si="9"/>
        <v>0</v>
      </c>
      <c r="L29" s="94">
        <f t="shared" si="9"/>
        <v>0</v>
      </c>
      <c r="M29" s="94">
        <f t="shared" si="9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85"/>
      <c r="D30" s="86"/>
      <c r="E30" s="87"/>
      <c r="F30" s="88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408</v>
      </c>
      <c r="E31" s="18"/>
      <c r="F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7">
        <f>C29+1</f>
        <v>15</v>
      </c>
      <c r="D32" s="13" t="s">
        <v>413</v>
      </c>
      <c r="E32" s="48" t="s">
        <v>60</v>
      </c>
      <c r="F32" s="49">
        <v>0</v>
      </c>
      <c r="H32" s="94">
        <f>H16+H21+H29</f>
        <v>0</v>
      </c>
      <c r="I32" s="94">
        <f t="shared" ref="I32:L32" si="10">I16+I21+I29</f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ref="M32" si="11">M16+M21+M29</f>
        <v>0</v>
      </c>
      <c r="O32" s="94">
        <f>O16+O21+O29</f>
        <v>0</v>
      </c>
      <c r="P32" s="94">
        <f t="shared" ref="P32:S32" si="12">P16+P21+P29</f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50"/>
    </row>
    <row r="33" spans="2:20" s="30" customFormat="1">
      <c r="B33" s="62"/>
      <c r="C33" s="85"/>
      <c r="D33" s="86"/>
      <c r="E33" s="87"/>
      <c r="F33" s="88"/>
      <c r="H33" s="96"/>
      <c r="I33" s="96"/>
      <c r="J33" s="96"/>
      <c r="K33" s="96"/>
      <c r="L33" s="96"/>
      <c r="M33" s="96"/>
      <c r="O33" s="96"/>
      <c r="P33" s="96"/>
      <c r="Q33" s="96"/>
      <c r="R33" s="96"/>
      <c r="S33" s="96"/>
      <c r="T33" s="50"/>
    </row>
    <row r="34" spans="2:20" s="30" customFormat="1">
      <c r="B34" s="62"/>
      <c r="C34" s="46" t="s">
        <v>10</v>
      </c>
      <c r="D34" s="79" t="s">
        <v>409</v>
      </c>
      <c r="E34" s="18"/>
      <c r="F34" s="19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7">
        <f>C32+1</f>
        <v>16</v>
      </c>
      <c r="D35" s="13" t="s">
        <v>410</v>
      </c>
      <c r="E35" s="48" t="s">
        <v>60</v>
      </c>
      <c r="F35" s="49">
        <v>0</v>
      </c>
      <c r="H35" s="11"/>
      <c r="I35" s="11"/>
      <c r="J35" s="11"/>
      <c r="K35" s="11"/>
      <c r="L35" s="93"/>
      <c r="M35" s="93"/>
      <c r="O35" s="93"/>
      <c r="P35" s="93"/>
      <c r="Q35" s="93"/>
      <c r="R35" s="93"/>
      <c r="S35" s="93"/>
      <c r="T35" s="50"/>
    </row>
    <row r="36" spans="2:20" s="30" customFormat="1">
      <c r="B36" s="62"/>
      <c r="C36" s="7">
        <f>C35+1</f>
        <v>17</v>
      </c>
      <c r="D36" s="13" t="s">
        <v>411</v>
      </c>
      <c r="E36" s="48" t="s">
        <v>60</v>
      </c>
      <c r="F36" s="49">
        <v>0</v>
      </c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20" s="30" customFormat="1">
      <c r="B37" s="62"/>
      <c r="C37" s="7">
        <f t="shared" ref="C37" si="13">C36+1</f>
        <v>18</v>
      </c>
      <c r="D37" s="13" t="s">
        <v>412</v>
      </c>
      <c r="E37" s="48" t="s">
        <v>60</v>
      </c>
      <c r="F37" s="49">
        <v>0</v>
      </c>
      <c r="H37" s="94">
        <f t="shared" ref="H37:M37" si="14">SUM(H35:H36)</f>
        <v>0</v>
      </c>
      <c r="I37" s="94">
        <f t="shared" si="14"/>
        <v>0</v>
      </c>
      <c r="J37" s="94">
        <f t="shared" si="14"/>
        <v>0</v>
      </c>
      <c r="K37" s="94">
        <f t="shared" si="14"/>
        <v>0</v>
      </c>
      <c r="L37" s="94">
        <f t="shared" si="14"/>
        <v>0</v>
      </c>
      <c r="M37" s="94">
        <f t="shared" si="14"/>
        <v>0</v>
      </c>
      <c r="O37" s="94">
        <f>SUM(O35:O36)</f>
        <v>0</v>
      </c>
      <c r="P37" s="94">
        <f>SUM(P35:P36)</f>
        <v>0</v>
      </c>
      <c r="Q37" s="94">
        <f>SUM(Q35:Q36)</f>
        <v>0</v>
      </c>
      <c r="R37" s="94">
        <f>SUM(R35:R36)</f>
        <v>0</v>
      </c>
      <c r="S37" s="94">
        <f>SUM(S35:S36)</f>
        <v>0</v>
      </c>
      <c r="T37" s="50"/>
    </row>
    <row r="38" spans="2:20" s="30" customFormat="1">
      <c r="B38" s="62"/>
      <c r="C38" s="85"/>
      <c r="D38" s="86"/>
      <c r="E38" s="87"/>
      <c r="F38" s="88"/>
      <c r="H38" s="96"/>
      <c r="I38" s="96"/>
      <c r="J38" s="96"/>
      <c r="K38" s="96"/>
      <c r="L38" s="96"/>
      <c r="M38" s="96"/>
      <c r="O38" s="96"/>
      <c r="P38" s="96"/>
      <c r="Q38" s="96"/>
      <c r="R38" s="96"/>
      <c r="S38" s="96"/>
      <c r="T38" s="50"/>
    </row>
    <row r="39" spans="2:20" s="30" customFormat="1">
      <c r="B39" s="62"/>
      <c r="C39" s="46" t="s">
        <v>9</v>
      </c>
      <c r="D39" s="79" t="s">
        <v>173</v>
      </c>
      <c r="E39" s="18"/>
      <c r="F39" s="19"/>
      <c r="H39" s="95"/>
      <c r="I39" s="95"/>
      <c r="J39" s="95"/>
      <c r="K39" s="95"/>
      <c r="L39" s="95"/>
      <c r="M39" s="95"/>
      <c r="O39" s="95"/>
      <c r="P39" s="95"/>
      <c r="Q39" s="95"/>
      <c r="R39" s="95"/>
      <c r="S39" s="95"/>
      <c r="T39" s="50"/>
    </row>
    <row r="40" spans="2:20" s="30" customFormat="1">
      <c r="B40" s="62"/>
      <c r="C40" s="134">
        <f>C37+1</f>
        <v>19</v>
      </c>
      <c r="D40" s="13" t="s">
        <v>477</v>
      </c>
      <c r="E40" s="48" t="s">
        <v>60</v>
      </c>
      <c r="F40" s="49">
        <v>0</v>
      </c>
      <c r="H40" s="94">
        <f>H32+H37</f>
        <v>0</v>
      </c>
      <c r="I40" s="94">
        <f t="shared" ref="I40:L40" si="15">I32+I37</f>
        <v>0</v>
      </c>
      <c r="J40" s="94">
        <f t="shared" si="15"/>
        <v>0</v>
      </c>
      <c r="K40" s="94">
        <f t="shared" si="15"/>
        <v>0</v>
      </c>
      <c r="L40" s="94">
        <f t="shared" si="15"/>
        <v>0</v>
      </c>
      <c r="M40" s="94">
        <f t="shared" ref="M40" si="16">M32+M37</f>
        <v>0</v>
      </c>
      <c r="O40" s="94">
        <f>O32+O37</f>
        <v>0</v>
      </c>
      <c r="P40" s="94">
        <f t="shared" ref="P40:S40" si="17">P32+P37</f>
        <v>0</v>
      </c>
      <c r="Q40" s="94">
        <f t="shared" si="17"/>
        <v>0</v>
      </c>
      <c r="R40" s="94">
        <f t="shared" si="17"/>
        <v>0</v>
      </c>
      <c r="S40" s="94">
        <f t="shared" si="17"/>
        <v>0</v>
      </c>
      <c r="T40" s="50"/>
    </row>
    <row r="41" spans="2:20" s="30" customFormat="1">
      <c r="B41" s="62"/>
      <c r="C41" s="85"/>
      <c r="D41" s="86"/>
      <c r="E41" s="87"/>
      <c r="F41" s="88"/>
      <c r="H41" s="96"/>
      <c r="I41" s="96"/>
      <c r="J41" s="96"/>
      <c r="K41" s="96"/>
      <c r="L41" s="96"/>
      <c r="M41" s="96"/>
      <c r="O41" s="96"/>
      <c r="P41" s="96"/>
      <c r="Q41" s="96"/>
      <c r="R41" s="96"/>
      <c r="S41" s="96"/>
      <c r="T41" s="50"/>
    </row>
    <row r="42" spans="2:20" s="30" customFormat="1">
      <c r="B42" s="62"/>
      <c r="C42" s="46" t="s">
        <v>288</v>
      </c>
      <c r="D42" s="79" t="s">
        <v>185</v>
      </c>
      <c r="E42" s="18"/>
      <c r="F42" s="19"/>
      <c r="H42" s="95"/>
      <c r="I42" s="95"/>
      <c r="J42" s="95"/>
      <c r="K42" s="95"/>
      <c r="L42" s="95"/>
      <c r="M42" s="95"/>
      <c r="O42" s="95"/>
      <c r="P42" s="95"/>
      <c r="Q42" s="95"/>
      <c r="R42" s="95"/>
      <c r="S42" s="95"/>
      <c r="T42" s="50"/>
    </row>
    <row r="43" spans="2:20" s="30" customFormat="1">
      <c r="B43" s="62"/>
      <c r="C43" s="7">
        <f>C40+1</f>
        <v>20</v>
      </c>
      <c r="D43" s="13" t="s">
        <v>476</v>
      </c>
      <c r="E43" s="48" t="s">
        <v>60</v>
      </c>
      <c r="F43" s="49">
        <v>0</v>
      </c>
      <c r="H43" s="11"/>
      <c r="I43" s="11"/>
      <c r="J43" s="11"/>
      <c r="K43" s="11"/>
      <c r="L43" s="93"/>
      <c r="M43" s="93"/>
      <c r="O43" s="93"/>
      <c r="P43" s="93"/>
      <c r="Q43" s="93"/>
      <c r="R43" s="93"/>
      <c r="S43" s="93"/>
      <c r="T43" s="50"/>
    </row>
    <row r="44" spans="2:20" s="30" customFormat="1">
      <c r="B44" s="62"/>
      <c r="C44" s="7">
        <f t="shared" ref="C44:C45" si="18">C43+1</f>
        <v>21</v>
      </c>
      <c r="D44" s="13" t="s">
        <v>191</v>
      </c>
      <c r="E44" s="48" t="s">
        <v>60</v>
      </c>
      <c r="F44" s="49">
        <v>0</v>
      </c>
      <c r="H44" s="11"/>
      <c r="I44" s="11"/>
      <c r="J44" s="11"/>
      <c r="K44" s="11"/>
      <c r="L44" s="93"/>
      <c r="M44" s="93"/>
      <c r="O44" s="93"/>
      <c r="P44" s="93"/>
      <c r="Q44" s="93"/>
      <c r="R44" s="93"/>
      <c r="S44" s="93"/>
      <c r="T44" s="50"/>
    </row>
    <row r="45" spans="2:20" s="30" customFormat="1">
      <c r="B45" s="62"/>
      <c r="C45" s="7">
        <f t="shared" si="18"/>
        <v>22</v>
      </c>
      <c r="D45" s="13" t="s">
        <v>186</v>
      </c>
      <c r="E45" s="48" t="s">
        <v>60</v>
      </c>
      <c r="F45" s="49">
        <v>0</v>
      </c>
      <c r="H45" s="94">
        <f t="shared" ref="H45:M45" si="19">SUM(H43:H44)</f>
        <v>0</v>
      </c>
      <c r="I45" s="94">
        <f t="shared" si="19"/>
        <v>0</v>
      </c>
      <c r="J45" s="94">
        <f t="shared" si="19"/>
        <v>0</v>
      </c>
      <c r="K45" s="94">
        <f t="shared" si="19"/>
        <v>0</v>
      </c>
      <c r="L45" s="94">
        <f t="shared" si="19"/>
        <v>0</v>
      </c>
      <c r="M45" s="94">
        <f t="shared" si="19"/>
        <v>0</v>
      </c>
      <c r="O45" s="94">
        <f>SUM(O43:O44)</f>
        <v>0</v>
      </c>
      <c r="P45" s="94">
        <f>SUM(P43:P44)</f>
        <v>0</v>
      </c>
      <c r="Q45" s="94">
        <f>SUM(Q43:Q44)</f>
        <v>0</v>
      </c>
      <c r="R45" s="94">
        <f>SUM(R43:R44)</f>
        <v>0</v>
      </c>
      <c r="S45" s="94">
        <f>SUM(S43:S44)</f>
        <v>0</v>
      </c>
      <c r="T45" s="50"/>
    </row>
    <row r="46" spans="2:20" s="30" customFormat="1" ht="16" thickBot="1">
      <c r="B46" s="51"/>
      <c r="C46" s="52"/>
      <c r="D46" s="89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3"/>
    </row>
    <row r="47" spans="2:20" s="30" customFormat="1">
      <c r="D47" s="80"/>
    </row>
    <row r="48" spans="2:20" s="30" customFormat="1">
      <c r="D48" s="80"/>
    </row>
    <row r="49" spans="4:4" s="30" customFormat="1">
      <c r="D49" s="80"/>
    </row>
    <row r="50" spans="4:4" s="30" customFormat="1">
      <c r="D50" s="80"/>
    </row>
    <row r="51" spans="4:4" s="30" customFormat="1">
      <c r="D51" s="80"/>
    </row>
    <row r="52" spans="4:4" s="30" customFormat="1">
      <c r="D52" s="80"/>
    </row>
    <row r="53" spans="4:4" s="30" customFormat="1">
      <c r="D53" s="80"/>
    </row>
    <row r="54" spans="4:4" s="30" customFormat="1">
      <c r="D54" s="80"/>
    </row>
    <row r="55" spans="4:4" s="30" customFormat="1">
      <c r="D55" s="80"/>
    </row>
    <row r="56" spans="4:4" s="30" customFormat="1">
      <c r="D56" s="80"/>
    </row>
    <row r="57" spans="4:4" s="30" customFormat="1">
      <c r="D57" s="80"/>
    </row>
    <row r="58" spans="4:4" s="30" customFormat="1">
      <c r="D58" s="80"/>
    </row>
    <row r="59" spans="4:4" s="30" customFormat="1">
      <c r="D59" s="80"/>
    </row>
    <row r="60" spans="4:4" s="30" customFormat="1">
      <c r="D60" s="80"/>
    </row>
    <row r="61" spans="4:4" s="30" customFormat="1">
      <c r="D61" s="80"/>
    </row>
    <row r="62" spans="4:4" s="30" customFormat="1">
      <c r="D62" s="80"/>
    </row>
    <row r="63" spans="4:4" s="30" customFormat="1">
      <c r="D63" s="80"/>
    </row>
    <row r="64" spans="4:4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17" s="30" customFormat="1">
      <c r="D321" s="80"/>
    </row>
    <row r="322" spans="4:17" s="30" customFormat="1">
      <c r="D322" s="80"/>
    </row>
    <row r="323" spans="4:17" s="30" customFormat="1">
      <c r="D323" s="80"/>
    </row>
    <row r="324" spans="4:17" s="30" customFormat="1">
      <c r="D324" s="80"/>
    </row>
    <row r="325" spans="4:17" s="30" customFormat="1">
      <c r="D325" s="80"/>
    </row>
    <row r="326" spans="4:17" s="30" customFormat="1">
      <c r="D326" s="80"/>
    </row>
    <row r="327" spans="4:17" s="30" customFormat="1">
      <c r="D327" s="80"/>
    </row>
    <row r="328" spans="4:17" s="30" customFormat="1">
      <c r="D328" s="80"/>
    </row>
    <row r="329" spans="4:17" s="30" customFormat="1">
      <c r="D329" s="80"/>
    </row>
    <row r="330" spans="4:17" s="30" customFormat="1">
      <c r="D330" s="80"/>
    </row>
    <row r="331" spans="4:17" s="30" customFormat="1">
      <c r="D331" s="80"/>
    </row>
    <row r="332" spans="4:17" s="30" customFormat="1">
      <c r="D332" s="80"/>
    </row>
    <row r="333" spans="4:17" s="30" customFormat="1">
      <c r="D333" s="80"/>
      <c r="Q333"/>
    </row>
  </sheetData>
  <mergeCells count="2">
    <mergeCell ref="O6:S6"/>
    <mergeCell ref="H6:M6"/>
  </mergeCells>
  <conditionalFormatting sqref="AT5">
    <cfRule type="containsText" dxfId="7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39997558519241921"/>
  </sheetPr>
  <dimension ref="A1:CS325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0.15234375" style="2" customWidth="1"/>
    <col min="5" max="5" width="5.07421875" customWidth="1"/>
    <col min="6" max="6" width="4.61328125" customWidth="1"/>
    <col min="7" max="7" width="1.3828125" style="30" customWidth="1"/>
    <col min="8" max="13" width="12.4609375" style="30" customWidth="1"/>
    <col min="14" max="14" width="4.84375" style="30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708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H12" s="11"/>
      <c r="I12" s="11"/>
      <c r="J12" s="11"/>
      <c r="K12" s="11"/>
      <c r="L12" s="21"/>
      <c r="M12" s="21"/>
      <c r="N12" s="98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ref="M16" si="2">SUM(M13:M15)</f>
        <v>0</v>
      </c>
      <c r="O16" s="94">
        <f>SUM(O13:O15)</f>
        <v>0</v>
      </c>
      <c r="P16" s="94">
        <f t="shared" ref="P16:S16" si="3">SUM(P13:P15)</f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50"/>
    </row>
    <row r="17" spans="2:20" s="30" customFormat="1">
      <c r="B17" s="62"/>
      <c r="C17" s="15"/>
      <c r="D17" s="28"/>
      <c r="E17" s="27"/>
      <c r="F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H19" s="11"/>
      <c r="I19" s="11"/>
      <c r="J19" s="11"/>
      <c r="K19" s="11"/>
      <c r="L19" s="21"/>
      <c r="M19" s="21"/>
      <c r="N19" s="98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4">C19+1</f>
        <v>7</v>
      </c>
      <c r="D20" s="13" t="s">
        <v>176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4"/>
        <v>8</v>
      </c>
      <c r="D21" s="13" t="s">
        <v>176</v>
      </c>
      <c r="E21" s="48" t="s">
        <v>60</v>
      </c>
      <c r="F21" s="49">
        <v>0</v>
      </c>
      <c r="H21" s="94">
        <f>H20</f>
        <v>0</v>
      </c>
      <c r="I21" s="94">
        <f t="shared" ref="I21:L21" si="5">I20</f>
        <v>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ref="M21" si="6">M20</f>
        <v>0</v>
      </c>
      <c r="O21" s="94">
        <f>O20</f>
        <v>0</v>
      </c>
      <c r="P21" s="94">
        <f t="shared" ref="P21:S21" si="7">P20</f>
        <v>0</v>
      </c>
      <c r="Q21" s="94">
        <f t="shared" si="7"/>
        <v>0</v>
      </c>
      <c r="R21" s="94">
        <f t="shared" si="7"/>
        <v>0</v>
      </c>
      <c r="S21" s="94">
        <f t="shared" si="7"/>
        <v>0</v>
      </c>
      <c r="T21" s="50"/>
    </row>
    <row r="22" spans="2:20" s="30" customFormat="1">
      <c r="B22" s="62"/>
      <c r="C22" s="15"/>
      <c r="D22" s="28"/>
      <c r="E22" s="27"/>
      <c r="F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8">C24+1</f>
        <v>10</v>
      </c>
      <c r="D25" s="13" t="s">
        <v>154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8"/>
        <v>11</v>
      </c>
      <c r="D26" s="13" t="s">
        <v>155</v>
      </c>
      <c r="E26" s="48" t="s">
        <v>60</v>
      </c>
      <c r="F26" s="49">
        <v>0</v>
      </c>
      <c r="H26" s="151"/>
      <c r="I26" s="151"/>
      <c r="J26" s="151"/>
      <c r="K26" s="151"/>
      <c r="L26" s="151"/>
      <c r="M26" s="151"/>
      <c r="O26" s="151"/>
      <c r="P26" s="151"/>
      <c r="Q26" s="151"/>
      <c r="R26" s="151"/>
      <c r="S26" s="151"/>
      <c r="T26" s="50"/>
    </row>
    <row r="27" spans="2:20" s="30" customFormat="1">
      <c r="B27" s="62"/>
      <c r="C27" s="7">
        <f t="shared" si="8"/>
        <v>12</v>
      </c>
      <c r="D27" s="13" t="s">
        <v>156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13</v>
      </c>
      <c r="D28" s="13" t="s">
        <v>157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14</v>
      </c>
      <c r="D29" s="13" t="s">
        <v>158</v>
      </c>
      <c r="E29" s="48" t="s">
        <v>60</v>
      </c>
      <c r="F29" s="49">
        <v>0</v>
      </c>
      <c r="H29" s="94">
        <f t="shared" ref="H29:M29" si="9">SUM(H24:H28)</f>
        <v>0</v>
      </c>
      <c r="I29" s="94">
        <f t="shared" si="9"/>
        <v>0</v>
      </c>
      <c r="J29" s="94">
        <f t="shared" si="9"/>
        <v>0</v>
      </c>
      <c r="K29" s="94">
        <f t="shared" si="9"/>
        <v>0</v>
      </c>
      <c r="L29" s="94">
        <f t="shared" si="9"/>
        <v>0</v>
      </c>
      <c r="M29" s="94">
        <f t="shared" si="9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85"/>
      <c r="D30" s="86"/>
      <c r="E30" s="87"/>
      <c r="F30" s="88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173</v>
      </c>
      <c r="E31" s="18"/>
      <c r="F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134">
        <f>C29+1</f>
        <v>15</v>
      </c>
      <c r="D32" s="13" t="s">
        <v>468</v>
      </c>
      <c r="E32" s="48" t="s">
        <v>60</v>
      </c>
      <c r="F32" s="49">
        <v>0</v>
      </c>
      <c r="H32" s="94">
        <f>H16+H21+H29</f>
        <v>0</v>
      </c>
      <c r="I32" s="94">
        <f t="shared" ref="I32:L32" si="10">I16+I21+I29</f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ref="M32" si="11">M16+M21+M29</f>
        <v>0</v>
      </c>
      <c r="O32" s="94">
        <f>O16+O21+O29</f>
        <v>0</v>
      </c>
      <c r="P32" s="94">
        <f t="shared" ref="P32:S32" si="12">P16+P21+P29</f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50"/>
    </row>
    <row r="33" spans="2:20" s="30" customFormat="1">
      <c r="B33" s="62"/>
      <c r="C33" s="85"/>
      <c r="D33" s="86"/>
      <c r="E33" s="87"/>
      <c r="F33" s="88"/>
      <c r="H33" s="96"/>
      <c r="I33" s="96"/>
      <c r="J33" s="96"/>
      <c r="K33" s="96"/>
      <c r="L33" s="96"/>
      <c r="M33" s="96"/>
      <c r="O33" s="96"/>
      <c r="P33" s="96"/>
      <c r="Q33" s="96"/>
      <c r="R33" s="96"/>
      <c r="S33" s="96"/>
      <c r="T33" s="50"/>
    </row>
    <row r="34" spans="2:20" s="30" customFormat="1">
      <c r="B34" s="62"/>
      <c r="C34" s="46" t="s">
        <v>10</v>
      </c>
      <c r="D34" s="79" t="s">
        <v>469</v>
      </c>
      <c r="E34" s="18"/>
      <c r="F34" s="19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7">
        <f>C32+1</f>
        <v>16</v>
      </c>
      <c r="D35" s="13" t="s">
        <v>469</v>
      </c>
      <c r="E35" s="48" t="s">
        <v>60</v>
      </c>
      <c r="F35" s="49">
        <v>0</v>
      </c>
      <c r="H35" s="11"/>
      <c r="I35" s="11"/>
      <c r="J35" s="11"/>
      <c r="K35" s="11"/>
      <c r="L35" s="93"/>
      <c r="M35" s="93"/>
      <c r="O35" s="93"/>
      <c r="P35" s="93"/>
      <c r="Q35" s="93"/>
      <c r="R35" s="93"/>
      <c r="S35" s="93"/>
      <c r="T35" s="50"/>
    </row>
    <row r="36" spans="2:20" s="30" customFormat="1">
      <c r="B36" s="62"/>
      <c r="C36" s="7">
        <f t="shared" ref="C36:C37" si="13">C35+1</f>
        <v>17</v>
      </c>
      <c r="D36" s="13" t="s">
        <v>191</v>
      </c>
      <c r="E36" s="48" t="s">
        <v>60</v>
      </c>
      <c r="F36" s="49">
        <v>0</v>
      </c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20" s="30" customFormat="1">
      <c r="B37" s="62"/>
      <c r="C37" s="7">
        <f t="shared" si="13"/>
        <v>18</v>
      </c>
      <c r="D37" s="13" t="s">
        <v>470</v>
      </c>
      <c r="E37" s="48" t="s">
        <v>60</v>
      </c>
      <c r="F37" s="49">
        <v>0</v>
      </c>
      <c r="H37" s="94">
        <f t="shared" ref="H37:M37" si="14">SUM(H35:H36)</f>
        <v>0</v>
      </c>
      <c r="I37" s="94">
        <f t="shared" si="14"/>
        <v>0</v>
      </c>
      <c r="J37" s="94">
        <f t="shared" si="14"/>
        <v>0</v>
      </c>
      <c r="K37" s="94">
        <f t="shared" si="14"/>
        <v>0</v>
      </c>
      <c r="L37" s="94">
        <f t="shared" si="14"/>
        <v>0</v>
      </c>
      <c r="M37" s="94">
        <f t="shared" si="14"/>
        <v>0</v>
      </c>
      <c r="O37" s="94">
        <f>SUM(O35:O36)</f>
        <v>0</v>
      </c>
      <c r="P37" s="94">
        <f>SUM(P35:P36)</f>
        <v>0</v>
      </c>
      <c r="Q37" s="94">
        <f>SUM(Q35:Q36)</f>
        <v>0</v>
      </c>
      <c r="R37" s="94">
        <f>SUM(R35:R36)</f>
        <v>0</v>
      </c>
      <c r="S37" s="94">
        <f>SUM(S35:S36)</f>
        <v>0</v>
      </c>
      <c r="T37" s="50"/>
    </row>
    <row r="38" spans="2:20" s="30" customFormat="1" ht="16" thickBot="1">
      <c r="B38" s="51"/>
      <c r="C38" s="52"/>
      <c r="D38" s="89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3"/>
    </row>
    <row r="39" spans="2:20" s="30" customFormat="1">
      <c r="D39" s="80"/>
    </row>
    <row r="40" spans="2:20" s="30" customFormat="1">
      <c r="D40" s="80"/>
    </row>
    <row r="41" spans="2:20" s="30" customFormat="1">
      <c r="D41" s="80"/>
    </row>
    <row r="42" spans="2:20" s="30" customFormat="1">
      <c r="D42" s="80"/>
    </row>
    <row r="43" spans="2:20" s="30" customFormat="1">
      <c r="D43" s="80"/>
    </row>
    <row r="44" spans="2:20" s="30" customFormat="1">
      <c r="D44" s="80"/>
    </row>
    <row r="45" spans="2:20" s="30" customFormat="1">
      <c r="D45" s="80"/>
    </row>
    <row r="46" spans="2:20" s="30" customFormat="1">
      <c r="D46" s="80"/>
    </row>
    <row r="47" spans="2:20" s="30" customFormat="1">
      <c r="D47" s="80"/>
    </row>
    <row r="48" spans="2:20" s="30" customFormat="1">
      <c r="D48" s="80"/>
    </row>
    <row r="49" spans="4:4" s="30" customFormat="1">
      <c r="D49" s="80"/>
    </row>
    <row r="50" spans="4:4" s="30" customFormat="1">
      <c r="D50" s="80"/>
    </row>
    <row r="51" spans="4:4" s="30" customFormat="1">
      <c r="D51" s="80"/>
    </row>
    <row r="52" spans="4:4" s="30" customFormat="1">
      <c r="D52" s="80"/>
    </row>
    <row r="53" spans="4:4" s="30" customFormat="1">
      <c r="D53" s="80"/>
    </row>
    <row r="54" spans="4:4" s="30" customFormat="1">
      <c r="D54" s="80"/>
    </row>
    <row r="55" spans="4:4" s="30" customFormat="1">
      <c r="D55" s="80"/>
    </row>
    <row r="56" spans="4:4" s="30" customFormat="1">
      <c r="D56" s="80"/>
    </row>
    <row r="57" spans="4:4" s="30" customFormat="1">
      <c r="D57" s="80"/>
    </row>
    <row r="58" spans="4:4" s="30" customFormat="1">
      <c r="D58" s="80"/>
    </row>
    <row r="59" spans="4:4" s="30" customFormat="1">
      <c r="D59" s="80"/>
    </row>
    <row r="60" spans="4:4" s="30" customFormat="1">
      <c r="D60" s="80"/>
    </row>
    <row r="61" spans="4:4" s="30" customFormat="1">
      <c r="D61" s="80"/>
    </row>
    <row r="62" spans="4:4" s="30" customFormat="1">
      <c r="D62" s="80"/>
    </row>
    <row r="63" spans="4:4" s="30" customFormat="1">
      <c r="D63" s="80"/>
    </row>
    <row r="64" spans="4:4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17" s="30" customFormat="1">
      <c r="D321" s="80"/>
    </row>
    <row r="322" spans="4:17" s="30" customFormat="1">
      <c r="D322" s="80"/>
    </row>
    <row r="323" spans="4:17" s="30" customFormat="1">
      <c r="D323" s="80"/>
    </row>
    <row r="324" spans="4:17" s="30" customFormat="1">
      <c r="D324" s="80"/>
    </row>
    <row r="325" spans="4:17" s="30" customFormat="1">
      <c r="D325" s="80"/>
      <c r="Q325"/>
    </row>
  </sheetData>
  <mergeCells count="2">
    <mergeCell ref="O6:S6"/>
    <mergeCell ref="H6:M6"/>
  </mergeCells>
  <conditionalFormatting sqref="AT5">
    <cfRule type="containsText" dxfId="6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5">
    <tabColor theme="6" tint="0.39997558519241921"/>
  </sheetPr>
  <dimension ref="A1:CS334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9.53515625" style="2" customWidth="1"/>
    <col min="5" max="5" width="5.07421875" customWidth="1"/>
    <col min="6" max="6" width="4.61328125" customWidth="1"/>
    <col min="7" max="7" width="1.3828125" style="30" customWidth="1"/>
    <col min="8" max="11" width="11.84375" style="30" customWidth="1"/>
    <col min="12" max="13" width="11.84375" customWidth="1"/>
    <col min="14" max="14" width="3.61328125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709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35"/>
      <c r="C10" s="19"/>
      <c r="D10" s="26"/>
      <c r="E10" s="15"/>
      <c r="F10" s="15"/>
      <c r="G10" s="19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37"/>
      <c r="U10" s="19"/>
      <c r="CI10"/>
      <c r="CJ10"/>
      <c r="CK10"/>
      <c r="CL10"/>
      <c r="CM10"/>
      <c r="CN10"/>
      <c r="CO10"/>
      <c r="CP10"/>
      <c r="CQ10"/>
      <c r="CR10"/>
      <c r="CS10"/>
    </row>
    <row r="11" spans="2:97" s="30" customFormat="1">
      <c r="B11" s="35"/>
      <c r="C11" s="46" t="s">
        <v>0</v>
      </c>
      <c r="D11" s="79" t="s">
        <v>115</v>
      </c>
      <c r="E11" s="18"/>
      <c r="F11" s="19"/>
      <c r="G11" s="19"/>
      <c r="H11" s="19"/>
      <c r="I11" s="19"/>
      <c r="J11" s="19"/>
      <c r="K11" s="19"/>
      <c r="L11" s="17"/>
      <c r="M11" s="17"/>
      <c r="N11" s="17"/>
      <c r="O11" s="17"/>
      <c r="P11" s="17"/>
      <c r="Q11" s="67"/>
      <c r="R11" s="17"/>
      <c r="S11" s="17"/>
      <c r="T11" s="37"/>
      <c r="U11" s="19"/>
      <c r="CI11"/>
      <c r="CJ11"/>
      <c r="CK11"/>
      <c r="CL11"/>
      <c r="CM11"/>
      <c r="CN11"/>
      <c r="CO11"/>
      <c r="CP11"/>
      <c r="CQ11"/>
      <c r="CR11"/>
      <c r="CS11"/>
    </row>
    <row r="12" spans="2:97" s="30" customFormat="1">
      <c r="B12" s="35"/>
      <c r="C12" s="7">
        <v>1</v>
      </c>
      <c r="D12" s="13" t="s">
        <v>114</v>
      </c>
      <c r="E12" s="48" t="s">
        <v>15</v>
      </c>
      <c r="F12" s="49">
        <v>0</v>
      </c>
      <c r="G12" s="19"/>
      <c r="H12" s="11"/>
      <c r="I12" s="11"/>
      <c r="J12" s="11"/>
      <c r="K12" s="11"/>
      <c r="L12" s="93"/>
      <c r="M12" s="93"/>
      <c r="N12" s="73"/>
      <c r="O12" s="93"/>
      <c r="P12" s="93"/>
      <c r="Q12" s="93"/>
      <c r="R12" s="93"/>
      <c r="S12" s="93"/>
      <c r="T12" s="37"/>
      <c r="U12" s="19"/>
      <c r="CI12"/>
      <c r="CJ12"/>
      <c r="CK12"/>
      <c r="CL12"/>
      <c r="CM12"/>
      <c r="CN12"/>
      <c r="CO12"/>
      <c r="CP12"/>
      <c r="CQ12"/>
      <c r="CR12"/>
      <c r="CS12"/>
    </row>
    <row r="13" spans="2:97" s="30" customFormat="1">
      <c r="B13" s="35"/>
      <c r="C13" s="7">
        <f>C12+1</f>
        <v>2</v>
      </c>
      <c r="D13" s="13" t="s">
        <v>113</v>
      </c>
      <c r="E13" s="48" t="s">
        <v>15</v>
      </c>
      <c r="F13" s="49">
        <v>0</v>
      </c>
      <c r="G13" s="19"/>
      <c r="H13" s="11"/>
      <c r="I13" s="11"/>
      <c r="J13" s="11"/>
      <c r="K13" s="11"/>
      <c r="L13" s="93"/>
      <c r="M13" s="93"/>
      <c r="N13" s="74"/>
      <c r="O13" s="93"/>
      <c r="P13" s="93"/>
      <c r="Q13" s="93"/>
      <c r="R13" s="93"/>
      <c r="S13" s="93"/>
      <c r="T13" s="37"/>
      <c r="U13" s="19"/>
      <c r="CI13"/>
      <c r="CJ13"/>
      <c r="CK13"/>
      <c r="CL13"/>
      <c r="CM13"/>
      <c r="CN13"/>
      <c r="CO13"/>
      <c r="CP13"/>
      <c r="CQ13"/>
      <c r="CR13"/>
      <c r="CS13"/>
    </row>
    <row r="14" spans="2:97" s="30" customFormat="1">
      <c r="B14" s="35"/>
      <c r="C14" s="7">
        <f>C13+1</f>
        <v>3</v>
      </c>
      <c r="D14" s="13" t="s">
        <v>116</v>
      </c>
      <c r="E14" s="48" t="s">
        <v>15</v>
      </c>
      <c r="F14" s="49">
        <v>0</v>
      </c>
      <c r="G14" s="19"/>
      <c r="H14" s="11"/>
      <c r="I14" s="11"/>
      <c r="J14" s="11"/>
      <c r="K14" s="11"/>
      <c r="L14" s="93"/>
      <c r="M14" s="93"/>
      <c r="N14" s="75"/>
      <c r="O14" s="93"/>
      <c r="P14" s="93"/>
      <c r="Q14" s="93"/>
      <c r="R14" s="93"/>
      <c r="S14" s="93"/>
      <c r="T14" s="37"/>
      <c r="U14" s="19"/>
      <c r="CI14"/>
      <c r="CJ14"/>
      <c r="CK14"/>
      <c r="CL14"/>
      <c r="CM14"/>
      <c r="CN14"/>
      <c r="CO14"/>
      <c r="CP14"/>
      <c r="CQ14"/>
      <c r="CR14"/>
      <c r="CS14"/>
    </row>
    <row r="15" spans="2:97" s="30" customFormat="1">
      <c r="B15" s="62"/>
      <c r="C15" s="7">
        <f>C14+1</f>
        <v>4</v>
      </c>
      <c r="D15" s="13" t="s">
        <v>117</v>
      </c>
      <c r="E15" s="48" t="s">
        <v>15</v>
      </c>
      <c r="F15" s="49">
        <v>0</v>
      </c>
      <c r="H15" s="92">
        <f>SUM(H12:H14)</f>
        <v>0</v>
      </c>
      <c r="I15" s="92">
        <f t="shared" ref="I15:L15" si="0">SUM(I12:I14)</f>
        <v>0</v>
      </c>
      <c r="J15" s="92">
        <f t="shared" si="0"/>
        <v>0</v>
      </c>
      <c r="K15" s="92">
        <f t="shared" si="0"/>
        <v>0</v>
      </c>
      <c r="L15" s="92">
        <f t="shared" si="0"/>
        <v>0</v>
      </c>
      <c r="M15" s="92">
        <f t="shared" ref="M15" si="1">SUM(M12:M14)</f>
        <v>0</v>
      </c>
      <c r="O15" s="92">
        <f>SUM(O12:O14)</f>
        <v>0</v>
      </c>
      <c r="P15" s="92">
        <f t="shared" ref="P15:S15" si="2">SUM(P12:P14)</f>
        <v>0</v>
      </c>
      <c r="Q15" s="92">
        <f t="shared" si="2"/>
        <v>0</v>
      </c>
      <c r="R15" s="92">
        <f t="shared" si="2"/>
        <v>0</v>
      </c>
      <c r="S15" s="92">
        <f t="shared" si="2"/>
        <v>0</v>
      </c>
      <c r="T15" s="50"/>
    </row>
    <row r="16" spans="2:97" s="30" customFormat="1">
      <c r="B16" s="62"/>
      <c r="D16" s="80"/>
      <c r="T16" s="50"/>
      <c r="W16" s="54"/>
    </row>
    <row r="17" spans="2:23" s="30" customFormat="1">
      <c r="B17" s="62"/>
      <c r="C17" s="46" t="s">
        <v>1</v>
      </c>
      <c r="D17" s="79" t="s">
        <v>120</v>
      </c>
      <c r="E17" s="18"/>
      <c r="F17" s="19"/>
      <c r="T17" s="50"/>
      <c r="W17" s="54"/>
    </row>
    <row r="18" spans="2:23" s="30" customFormat="1">
      <c r="B18" s="62"/>
      <c r="C18" s="7">
        <f>C15+1</f>
        <v>5</v>
      </c>
      <c r="D18" s="13" t="s">
        <v>118</v>
      </c>
      <c r="E18" s="48" t="s">
        <v>60</v>
      </c>
      <c r="F18" s="49">
        <v>0</v>
      </c>
      <c r="H18" s="11"/>
      <c r="I18" s="11"/>
      <c r="J18" s="11"/>
      <c r="K18" s="11"/>
      <c r="L18" s="93"/>
      <c r="M18" s="93"/>
      <c r="O18" s="93"/>
      <c r="P18" s="93"/>
      <c r="Q18" s="93"/>
      <c r="R18" s="93"/>
      <c r="S18" s="93"/>
      <c r="T18" s="50"/>
      <c r="W18" s="54"/>
    </row>
    <row r="19" spans="2:23" s="30" customFormat="1">
      <c r="B19" s="62"/>
      <c r="C19" s="7">
        <f>C18+1</f>
        <v>6</v>
      </c>
      <c r="D19" s="13" t="s">
        <v>119</v>
      </c>
      <c r="E19" s="48" t="s">
        <v>60</v>
      </c>
      <c r="F19" s="49">
        <v>0</v>
      </c>
      <c r="H19" s="11"/>
      <c r="I19" s="11"/>
      <c r="J19" s="11"/>
      <c r="K19" s="11"/>
      <c r="L19" s="93"/>
      <c r="M19" s="93"/>
      <c r="O19" s="93"/>
      <c r="P19" s="93"/>
      <c r="Q19" s="93"/>
      <c r="R19" s="93"/>
      <c r="S19" s="93"/>
      <c r="T19" s="50"/>
      <c r="W19" s="54"/>
    </row>
    <row r="20" spans="2:23" s="30" customFormat="1">
      <c r="B20" s="62"/>
      <c r="C20" s="7">
        <f>C19+1</f>
        <v>7</v>
      </c>
      <c r="D20" s="13" t="s">
        <v>189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3" s="30" customFormat="1">
      <c r="B21" s="62"/>
      <c r="C21" s="7">
        <f>C20+1</f>
        <v>8</v>
      </c>
      <c r="D21" s="13" t="s">
        <v>123</v>
      </c>
      <c r="E21" s="48" t="s">
        <v>18</v>
      </c>
      <c r="F21" s="49">
        <v>2</v>
      </c>
      <c r="H21" s="11"/>
      <c r="I21" s="11"/>
      <c r="J21" s="11"/>
      <c r="K21" s="11"/>
      <c r="L21" s="100"/>
      <c r="M21" s="100"/>
      <c r="N21" s="135"/>
      <c r="O21" s="100"/>
      <c r="P21" s="100"/>
      <c r="Q21" s="100"/>
      <c r="R21" s="100"/>
      <c r="S21" s="100"/>
      <c r="T21" s="50"/>
    </row>
    <row r="22" spans="2:23" s="30" customFormat="1">
      <c r="B22" s="62"/>
      <c r="C22" s="7">
        <f>C21+1</f>
        <v>9</v>
      </c>
      <c r="D22" s="13" t="s">
        <v>127</v>
      </c>
      <c r="E22" s="48" t="s">
        <v>60</v>
      </c>
      <c r="F22" s="49">
        <v>0</v>
      </c>
      <c r="H22" s="92">
        <f>H20*(H21/100)</f>
        <v>0</v>
      </c>
      <c r="I22" s="92">
        <f t="shared" ref="I22:L22" si="3">I20*(I21/100)</f>
        <v>0</v>
      </c>
      <c r="J22" s="92">
        <f t="shared" si="3"/>
        <v>0</v>
      </c>
      <c r="K22" s="92">
        <f t="shared" si="3"/>
        <v>0</v>
      </c>
      <c r="L22" s="92">
        <f t="shared" si="3"/>
        <v>0</v>
      </c>
      <c r="M22" s="92">
        <f t="shared" ref="M22" si="4">M20*(M21/100)</f>
        <v>0</v>
      </c>
      <c r="O22" s="92">
        <f>O20*(O21/100)</f>
        <v>0</v>
      </c>
      <c r="P22" s="92">
        <f t="shared" ref="P22:S22" si="5">P20*(P21/100)</f>
        <v>0</v>
      </c>
      <c r="Q22" s="92">
        <f t="shared" si="5"/>
        <v>0</v>
      </c>
      <c r="R22" s="92">
        <f t="shared" si="5"/>
        <v>0</v>
      </c>
      <c r="S22" s="92">
        <f t="shared" si="5"/>
        <v>0</v>
      </c>
      <c r="T22" s="50"/>
    </row>
    <row r="23" spans="2:23" s="30" customFormat="1">
      <c r="B23" s="62"/>
      <c r="C23" s="7">
        <f t="shared" ref="C23:C24" si="6">C22+1</f>
        <v>10</v>
      </c>
      <c r="D23" s="13" t="s">
        <v>187</v>
      </c>
      <c r="E23" s="48" t="s">
        <v>60</v>
      </c>
      <c r="F23" s="49">
        <v>0</v>
      </c>
      <c r="H23" s="11"/>
      <c r="I23" s="11"/>
      <c r="J23" s="11"/>
      <c r="K23" s="11"/>
      <c r="L23" s="93"/>
      <c r="M23" s="93"/>
      <c r="O23" s="93"/>
      <c r="P23" s="93"/>
      <c r="Q23" s="93"/>
      <c r="R23" s="93"/>
      <c r="S23" s="93"/>
      <c r="T23" s="50"/>
    </row>
    <row r="24" spans="2:23" s="30" customFormat="1">
      <c r="B24" s="62"/>
      <c r="C24" s="7">
        <f t="shared" si="6"/>
        <v>11</v>
      </c>
      <c r="D24" s="13" t="s">
        <v>128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3" s="30" customFormat="1">
      <c r="B25" s="62"/>
      <c r="C25" s="85"/>
      <c r="D25" s="86"/>
      <c r="E25" s="87"/>
      <c r="F25" s="88"/>
      <c r="T25" s="50"/>
    </row>
    <row r="26" spans="2:23" s="30" customFormat="1">
      <c r="B26" s="62"/>
      <c r="C26" s="46" t="s">
        <v>8</v>
      </c>
      <c r="D26" s="79" t="s">
        <v>124</v>
      </c>
      <c r="E26" s="18"/>
      <c r="F26" s="19"/>
      <c r="T26" s="50"/>
      <c r="W26" s="54"/>
    </row>
    <row r="27" spans="2:23" s="30" customFormat="1">
      <c r="B27" s="62"/>
      <c r="C27" s="108">
        <f>C24+1</f>
        <v>12</v>
      </c>
      <c r="D27" s="109" t="s">
        <v>125</v>
      </c>
      <c r="E27" s="110" t="s">
        <v>60</v>
      </c>
      <c r="F27" s="108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  <c r="W27" s="54"/>
    </row>
    <row r="28" spans="2:23" s="30" customFormat="1">
      <c r="B28" s="62"/>
      <c r="C28" s="108">
        <f>C27+1</f>
        <v>13</v>
      </c>
      <c r="D28" s="109" t="s">
        <v>126</v>
      </c>
      <c r="E28" s="110" t="s">
        <v>60</v>
      </c>
      <c r="F28" s="108">
        <v>0</v>
      </c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  <c r="W28" s="54"/>
    </row>
    <row r="29" spans="2:23" s="30" customFormat="1">
      <c r="B29" s="62"/>
      <c r="C29" s="85"/>
      <c r="D29" s="86"/>
      <c r="E29" s="87"/>
      <c r="F29" s="88"/>
      <c r="T29" s="50"/>
    </row>
    <row r="30" spans="2:23" s="30" customFormat="1">
      <c r="B30" s="62"/>
      <c r="C30" s="46" t="s">
        <v>9</v>
      </c>
      <c r="D30" s="79" t="s">
        <v>121</v>
      </c>
      <c r="E30" s="18"/>
      <c r="F30" s="19"/>
      <c r="H30" s="95"/>
      <c r="I30" s="95"/>
      <c r="J30" s="95"/>
      <c r="K30" s="95"/>
      <c r="L30" s="95"/>
      <c r="M30" s="95"/>
      <c r="O30" s="95"/>
      <c r="P30" s="95"/>
      <c r="Q30" s="95"/>
      <c r="R30" s="95"/>
      <c r="S30" s="95"/>
      <c r="T30" s="50"/>
    </row>
    <row r="31" spans="2:23" s="30" customFormat="1">
      <c r="B31" s="62"/>
      <c r="C31" s="7">
        <v>14</v>
      </c>
      <c r="D31" s="13" t="s">
        <v>122</v>
      </c>
      <c r="E31" s="48" t="s">
        <v>15</v>
      </c>
      <c r="F31" s="49">
        <v>0</v>
      </c>
      <c r="H31" s="11"/>
      <c r="I31" s="11"/>
      <c r="J31" s="11"/>
      <c r="K31" s="11"/>
      <c r="L31" s="93"/>
      <c r="M31" s="93"/>
      <c r="O31" s="93"/>
      <c r="P31" s="93"/>
      <c r="Q31" s="93"/>
      <c r="R31" s="93"/>
      <c r="S31" s="93"/>
      <c r="T31" s="50"/>
    </row>
    <row r="32" spans="2:23" s="30" customFormat="1">
      <c r="B32" s="62"/>
      <c r="D32" s="80"/>
      <c r="H32" s="95"/>
      <c r="I32" s="95"/>
      <c r="J32" s="95"/>
      <c r="K32" s="95"/>
      <c r="L32" s="95"/>
      <c r="M32" s="95"/>
      <c r="O32" s="95"/>
      <c r="P32" s="95"/>
      <c r="Q32" s="95"/>
      <c r="R32" s="95"/>
      <c r="S32" s="95"/>
      <c r="T32" s="50"/>
    </row>
    <row r="33" spans="2:23" s="30" customFormat="1">
      <c r="B33" s="62"/>
      <c r="C33" s="46" t="s">
        <v>10</v>
      </c>
      <c r="D33" s="79" t="s">
        <v>59</v>
      </c>
      <c r="E33" s="18"/>
      <c r="F33" s="19"/>
      <c r="T33" s="50"/>
      <c r="W33" s="54"/>
    </row>
    <row r="34" spans="2:23" s="30" customFormat="1">
      <c r="B34" s="62"/>
      <c r="C34" s="7">
        <f>C31+1</f>
        <v>15</v>
      </c>
      <c r="D34" s="13" t="s">
        <v>188</v>
      </c>
      <c r="E34" s="48" t="s">
        <v>60</v>
      </c>
      <c r="F34" s="49">
        <v>0</v>
      </c>
      <c r="H34" s="11"/>
      <c r="I34" s="11"/>
      <c r="J34" s="11"/>
      <c r="K34" s="11"/>
      <c r="L34" s="93"/>
      <c r="M34" s="93"/>
      <c r="O34" s="93"/>
      <c r="P34" s="93"/>
      <c r="Q34" s="93"/>
      <c r="R34" s="93"/>
      <c r="S34" s="93"/>
      <c r="T34" s="50"/>
    </row>
    <row r="35" spans="2:23" s="30" customFormat="1">
      <c r="B35" s="62"/>
      <c r="C35" s="7">
        <f>C34+1</f>
        <v>16</v>
      </c>
      <c r="D35" s="13" t="s">
        <v>123</v>
      </c>
      <c r="E35" s="48" t="s">
        <v>18</v>
      </c>
      <c r="F35" s="49">
        <v>2</v>
      </c>
      <c r="H35" s="11"/>
      <c r="I35" s="11"/>
      <c r="J35" s="11"/>
      <c r="K35" s="11"/>
      <c r="L35" s="100"/>
      <c r="M35" s="100"/>
      <c r="N35" s="135"/>
      <c r="O35" s="100"/>
      <c r="P35" s="100"/>
      <c r="Q35" s="100"/>
      <c r="R35" s="100"/>
      <c r="S35" s="100"/>
      <c r="T35" s="50"/>
    </row>
    <row r="36" spans="2:23" s="30" customFormat="1">
      <c r="B36" s="62"/>
      <c r="C36" s="7">
        <f>C35+1</f>
        <v>17</v>
      </c>
      <c r="D36" s="13" t="s">
        <v>127</v>
      </c>
      <c r="E36" s="48" t="s">
        <v>60</v>
      </c>
      <c r="F36" s="49">
        <v>0</v>
      </c>
      <c r="H36" s="92">
        <f>H34*(H35/100)</f>
        <v>0</v>
      </c>
      <c r="I36" s="92">
        <f t="shared" ref="I36:L36" si="7">I34*(I35/100)</f>
        <v>0</v>
      </c>
      <c r="J36" s="92">
        <f t="shared" si="7"/>
        <v>0</v>
      </c>
      <c r="K36" s="92">
        <f t="shared" si="7"/>
        <v>0</v>
      </c>
      <c r="L36" s="92">
        <f t="shared" si="7"/>
        <v>0</v>
      </c>
      <c r="M36" s="92">
        <f t="shared" ref="M36" si="8">M34*(M35/100)</f>
        <v>0</v>
      </c>
      <c r="O36" s="92">
        <f>O34*(O35/100)</f>
        <v>0</v>
      </c>
      <c r="P36" s="92">
        <f t="shared" ref="P36" si="9">P34*(P35/100)</f>
        <v>0</v>
      </c>
      <c r="Q36" s="92">
        <f t="shared" ref="Q36" si="10">Q34*(Q35/100)</f>
        <v>0</v>
      </c>
      <c r="R36" s="92">
        <f t="shared" ref="R36" si="11">R34*(R35/100)</f>
        <v>0</v>
      </c>
      <c r="S36" s="92">
        <f t="shared" ref="S36" si="12">S34*(S35/100)</f>
        <v>0</v>
      </c>
      <c r="T36" s="50"/>
    </row>
    <row r="37" spans="2:23" s="30" customFormat="1">
      <c r="B37" s="62"/>
      <c r="C37" s="7">
        <f t="shared" ref="C37:C38" si="13">C36+1</f>
        <v>18</v>
      </c>
      <c r="D37" s="13" t="s">
        <v>187</v>
      </c>
      <c r="E37" s="48" t="s">
        <v>60</v>
      </c>
      <c r="F37" s="49">
        <v>0</v>
      </c>
      <c r="H37" s="11"/>
      <c r="I37" s="11"/>
      <c r="J37" s="11"/>
      <c r="K37" s="11"/>
      <c r="L37" s="93"/>
      <c r="M37" s="93"/>
      <c r="O37" s="93"/>
      <c r="P37" s="93"/>
      <c r="Q37" s="93"/>
      <c r="R37" s="93"/>
      <c r="S37" s="93"/>
      <c r="T37" s="50"/>
    </row>
    <row r="38" spans="2:23" s="30" customFormat="1">
      <c r="B38" s="62"/>
      <c r="C38" s="7">
        <f t="shared" si="13"/>
        <v>19</v>
      </c>
      <c r="D38" s="13" t="s">
        <v>128</v>
      </c>
      <c r="E38" s="48" t="s">
        <v>60</v>
      </c>
      <c r="F38" s="49">
        <v>0</v>
      </c>
      <c r="H38" s="11"/>
      <c r="I38" s="11"/>
      <c r="J38" s="11"/>
      <c r="K38" s="11"/>
      <c r="L38" s="93"/>
      <c r="M38" s="93"/>
      <c r="O38" s="93"/>
      <c r="P38" s="93"/>
      <c r="Q38" s="93"/>
      <c r="R38" s="93"/>
      <c r="S38" s="93"/>
      <c r="T38" s="50"/>
    </row>
    <row r="39" spans="2:23" s="30" customFormat="1" ht="16" thickBot="1">
      <c r="B39" s="51"/>
      <c r="C39" s="52"/>
      <c r="D39" s="89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</row>
    <row r="40" spans="2:23" s="30" customFormat="1">
      <c r="D40" s="80"/>
    </row>
    <row r="41" spans="2:23" s="30" customFormat="1"/>
    <row r="42" spans="2:23" s="30" customFormat="1"/>
    <row r="43" spans="2:23" s="30" customFormat="1"/>
    <row r="44" spans="2:23" s="30" customFormat="1"/>
    <row r="45" spans="2:23" s="30" customFormat="1"/>
    <row r="46" spans="2:23" s="30" customFormat="1"/>
    <row r="47" spans="2:23" s="30" customFormat="1" ht="15" customHeight="1"/>
    <row r="48" spans="2:23" s="30" customFormat="1" ht="15" customHeight="1"/>
    <row r="49" s="30" customFormat="1"/>
    <row r="50" s="30" customFormat="1"/>
    <row r="51" s="30" customFormat="1"/>
    <row r="52" s="30" customFormat="1"/>
    <row r="53" s="30" customFormat="1"/>
    <row r="54" s="30" customFormat="1"/>
    <row r="55" s="30" customFormat="1"/>
    <row r="56" s="30" customFormat="1"/>
    <row r="57" s="30" customFormat="1"/>
    <row r="58" s="30" customFormat="1"/>
    <row r="59" s="30" customFormat="1"/>
    <row r="60" s="30" customFormat="1"/>
    <row r="61" s="30" customFormat="1"/>
    <row r="62" s="30" customFormat="1"/>
    <row r="63" s="30" customFormat="1"/>
    <row r="64" s="30" customFormat="1"/>
    <row r="65" s="30" customFormat="1"/>
    <row r="66" s="30" customFormat="1"/>
    <row r="67" s="30" customFormat="1"/>
    <row r="68" s="30" customFormat="1"/>
    <row r="69" s="30" customFormat="1"/>
    <row r="70" s="30" customFormat="1"/>
    <row r="71" s="30" customFormat="1"/>
    <row r="72" s="30" customFormat="1"/>
    <row r="73" s="30" customFormat="1"/>
    <row r="74" s="30" customFormat="1"/>
    <row r="75" s="30" customFormat="1"/>
    <row r="76" s="30" customFormat="1"/>
    <row r="77" s="30" customFormat="1"/>
    <row r="78" s="30" customFormat="1"/>
    <row r="79" s="30" customFormat="1"/>
    <row r="80" s="30" customFormat="1"/>
    <row r="81" spans="2:6" s="30" customFormat="1">
      <c r="B81"/>
      <c r="C81"/>
      <c r="D81"/>
      <c r="E81"/>
      <c r="F81"/>
    </row>
    <row r="82" spans="2:6" s="30" customFormat="1">
      <c r="D82" s="80"/>
    </row>
    <row r="83" spans="2:6" s="30" customFormat="1">
      <c r="D83" s="80"/>
    </row>
    <row r="84" spans="2:6" s="30" customFormat="1">
      <c r="D84" s="80"/>
    </row>
    <row r="85" spans="2:6" s="30" customFormat="1">
      <c r="D85" s="80"/>
    </row>
    <row r="86" spans="2:6" s="30" customFormat="1">
      <c r="D86" s="80"/>
    </row>
    <row r="87" spans="2:6" s="30" customFormat="1">
      <c r="D87" s="80"/>
    </row>
    <row r="88" spans="2:6" s="30" customFormat="1">
      <c r="D88" s="80"/>
    </row>
    <row r="89" spans="2:6" s="30" customFormat="1">
      <c r="D89" s="80"/>
    </row>
    <row r="90" spans="2:6" s="30" customFormat="1">
      <c r="D90" s="80"/>
    </row>
    <row r="91" spans="2:6" s="30" customFormat="1">
      <c r="D91" s="80"/>
    </row>
    <row r="92" spans="2:6" s="30" customFormat="1">
      <c r="D92" s="80"/>
    </row>
    <row r="93" spans="2:6" s="30" customFormat="1">
      <c r="D93" s="80"/>
    </row>
    <row r="94" spans="2:6" s="30" customFormat="1">
      <c r="D94" s="80"/>
    </row>
    <row r="95" spans="2:6" s="30" customFormat="1">
      <c r="D95" s="80"/>
    </row>
    <row r="96" spans="2:6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17" s="30" customFormat="1">
      <c r="D321" s="80"/>
    </row>
    <row r="322" spans="4:17" s="30" customFormat="1">
      <c r="D322" s="80"/>
    </row>
    <row r="323" spans="4:17" s="30" customFormat="1">
      <c r="D323" s="80"/>
    </row>
    <row r="324" spans="4:17" s="30" customFormat="1">
      <c r="D324" s="80"/>
    </row>
    <row r="325" spans="4:17" s="30" customFormat="1">
      <c r="D325" s="80"/>
    </row>
    <row r="326" spans="4:17" s="30" customFormat="1">
      <c r="D326" s="80"/>
    </row>
    <row r="327" spans="4:17" s="30" customFormat="1">
      <c r="D327" s="80"/>
    </row>
    <row r="328" spans="4:17" s="30" customFormat="1">
      <c r="D328" s="80"/>
    </row>
    <row r="329" spans="4:17" s="30" customFormat="1">
      <c r="D329" s="80"/>
    </row>
    <row r="330" spans="4:17" s="30" customFormat="1">
      <c r="D330" s="80"/>
    </row>
    <row r="331" spans="4:17" s="30" customFormat="1">
      <c r="D331" s="80"/>
    </row>
    <row r="332" spans="4:17" s="30" customFormat="1">
      <c r="D332" s="80"/>
    </row>
    <row r="333" spans="4:17" s="30" customFormat="1">
      <c r="D333" s="80"/>
    </row>
    <row r="334" spans="4:17" s="30" customFormat="1">
      <c r="D334" s="80"/>
      <c r="Q334"/>
    </row>
  </sheetData>
  <mergeCells count="2">
    <mergeCell ref="O6:S6"/>
    <mergeCell ref="H6:M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2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0.39997558519241921"/>
  </sheetPr>
  <dimension ref="A1:CS30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1.3828125" style="30" customWidth="1"/>
    <col min="8" max="13" width="12.53515625" style="30" customWidth="1"/>
    <col min="14" max="14" width="3.53515625" style="30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710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196</v>
      </c>
      <c r="E11" s="18"/>
      <c r="F11" s="19"/>
      <c r="T11" s="50"/>
      <c r="W11" s="54"/>
    </row>
    <row r="12" spans="2:97" s="30" customFormat="1" ht="16.25" customHeight="1">
      <c r="B12" s="62"/>
      <c r="C12" s="7">
        <v>1</v>
      </c>
      <c r="D12" s="13" t="s">
        <v>192</v>
      </c>
      <c r="E12" s="48" t="s">
        <v>60</v>
      </c>
      <c r="F12" s="49">
        <v>0</v>
      </c>
      <c r="H12" s="11"/>
      <c r="I12" s="11"/>
      <c r="J12" s="11"/>
      <c r="K12" s="11"/>
      <c r="L12" s="206"/>
      <c r="M12" s="206"/>
      <c r="N12" s="207"/>
      <c r="O12" s="206"/>
      <c r="P12" s="206"/>
      <c r="Q12" s="206"/>
      <c r="R12" s="206"/>
      <c r="S12" s="206"/>
      <c r="T12" s="50"/>
      <c r="W12" s="54"/>
    </row>
    <row r="13" spans="2:97" s="30" customFormat="1">
      <c r="B13" s="62"/>
      <c r="C13" s="7">
        <f>C12+1</f>
        <v>2</v>
      </c>
      <c r="D13" s="13" t="s">
        <v>193</v>
      </c>
      <c r="E13" s="48" t="s">
        <v>60</v>
      </c>
      <c r="F13" s="49">
        <v>0</v>
      </c>
      <c r="H13" s="11"/>
      <c r="I13" s="11"/>
      <c r="J13" s="11"/>
      <c r="K13" s="11"/>
      <c r="L13" s="206"/>
      <c r="M13" s="206"/>
      <c r="N13" s="207"/>
      <c r="O13" s="206"/>
      <c r="P13" s="206"/>
      <c r="Q13" s="206"/>
      <c r="R13" s="206"/>
      <c r="S13" s="206"/>
      <c r="T13" s="50"/>
      <c r="W13" s="54"/>
    </row>
    <row r="14" spans="2:97" s="30" customFormat="1">
      <c r="B14" s="62"/>
      <c r="C14" s="7">
        <f>C13+1</f>
        <v>3</v>
      </c>
      <c r="D14" s="13" t="s">
        <v>194</v>
      </c>
      <c r="E14" s="48" t="s">
        <v>60</v>
      </c>
      <c r="F14" s="49">
        <v>0</v>
      </c>
      <c r="H14" s="11"/>
      <c r="I14" s="11"/>
      <c r="J14" s="11"/>
      <c r="K14" s="11"/>
      <c r="L14" s="206"/>
      <c r="M14" s="206"/>
      <c r="N14" s="207"/>
      <c r="O14" s="206"/>
      <c r="P14" s="206"/>
      <c r="Q14" s="206"/>
      <c r="R14" s="206"/>
      <c r="S14" s="206"/>
      <c r="T14" s="50"/>
    </row>
    <row r="15" spans="2:97" s="30" customFormat="1">
      <c r="B15" s="62"/>
      <c r="C15" s="7">
        <f>C14+1</f>
        <v>4</v>
      </c>
      <c r="D15" s="13" t="s">
        <v>195</v>
      </c>
      <c r="E15" s="48" t="s">
        <v>60</v>
      </c>
      <c r="F15" s="49">
        <v>0</v>
      </c>
      <c r="H15" s="194">
        <f>SUM(H12:H14)</f>
        <v>0</v>
      </c>
      <c r="I15" s="194">
        <f t="shared" ref="I15:L15" si="0">SUM(I12:I14)</f>
        <v>0</v>
      </c>
      <c r="J15" s="194">
        <f t="shared" si="0"/>
        <v>0</v>
      </c>
      <c r="K15" s="194">
        <f t="shared" si="0"/>
        <v>0</v>
      </c>
      <c r="L15" s="194">
        <f t="shared" si="0"/>
        <v>0</v>
      </c>
      <c r="M15" s="194">
        <f t="shared" ref="M15" si="1">SUM(M12:M14)</f>
        <v>0</v>
      </c>
      <c r="N15" s="207"/>
      <c r="O15" s="194">
        <f>SUM(O12:O14)</f>
        <v>0</v>
      </c>
      <c r="P15" s="194">
        <f t="shared" ref="P15:S15" si="2">SUM(P12:P14)</f>
        <v>0</v>
      </c>
      <c r="Q15" s="194">
        <f t="shared" si="2"/>
        <v>0</v>
      </c>
      <c r="R15" s="194">
        <f t="shared" si="2"/>
        <v>0</v>
      </c>
      <c r="S15" s="194">
        <f t="shared" si="2"/>
        <v>0</v>
      </c>
      <c r="T15" s="50"/>
    </row>
    <row r="16" spans="2:97" s="30" customFormat="1" ht="16" thickBot="1">
      <c r="B16" s="51"/>
      <c r="C16" s="52"/>
      <c r="D16" s="8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3"/>
    </row>
    <row r="17" spans="4:4" s="30" customFormat="1">
      <c r="D17" s="80"/>
    </row>
    <row r="18" spans="4:4" s="30" customFormat="1">
      <c r="D18" s="80"/>
    </row>
    <row r="19" spans="4:4" s="30" customFormat="1">
      <c r="D19" s="80"/>
    </row>
    <row r="20" spans="4:4" s="30" customFormat="1">
      <c r="D20" s="80"/>
    </row>
    <row r="21" spans="4:4" s="30" customFormat="1">
      <c r="D21" s="80"/>
    </row>
    <row r="22" spans="4:4" s="30" customFormat="1">
      <c r="D22" s="80"/>
    </row>
    <row r="23" spans="4:4" s="30" customFormat="1">
      <c r="D23" s="80"/>
    </row>
    <row r="24" spans="4:4" s="30" customFormat="1">
      <c r="D24" s="80"/>
    </row>
    <row r="25" spans="4:4" s="30" customFormat="1">
      <c r="D25" s="80"/>
    </row>
    <row r="26" spans="4:4" s="30" customFormat="1">
      <c r="D26" s="80"/>
    </row>
    <row r="27" spans="4:4" s="30" customFormat="1">
      <c r="D27" s="80"/>
    </row>
    <row r="28" spans="4:4" s="30" customFormat="1">
      <c r="D28" s="80"/>
    </row>
    <row r="29" spans="4:4" s="30" customFormat="1">
      <c r="D29" s="80"/>
    </row>
    <row r="30" spans="4:4" s="30" customFormat="1">
      <c r="D30" s="80"/>
    </row>
    <row r="31" spans="4:4" s="30" customFormat="1">
      <c r="D31" s="80"/>
    </row>
    <row r="32" spans="4:4" s="30" customFormat="1">
      <c r="D32" s="80"/>
    </row>
    <row r="33" spans="4:4" s="30" customFormat="1">
      <c r="D33" s="80"/>
    </row>
    <row r="34" spans="4:4" s="30" customFormat="1">
      <c r="D34" s="80"/>
    </row>
    <row r="35" spans="4:4" s="30" customFormat="1">
      <c r="D35" s="80"/>
    </row>
    <row r="36" spans="4:4" s="30" customFormat="1">
      <c r="D36" s="80"/>
    </row>
    <row r="37" spans="4:4" s="30" customFormat="1">
      <c r="D37" s="80"/>
    </row>
    <row r="38" spans="4:4" s="30" customFormat="1">
      <c r="D38" s="80"/>
    </row>
    <row r="39" spans="4:4" s="30" customFormat="1">
      <c r="D39" s="80"/>
    </row>
    <row r="40" spans="4:4" s="30" customFormat="1">
      <c r="D40" s="80"/>
    </row>
    <row r="41" spans="4:4" s="30" customFormat="1">
      <c r="D41" s="80"/>
    </row>
    <row r="42" spans="4:4" s="30" customFormat="1">
      <c r="D42" s="80"/>
    </row>
    <row r="43" spans="4:4" s="30" customFormat="1">
      <c r="D43" s="80"/>
    </row>
    <row r="44" spans="4:4" s="30" customFormat="1">
      <c r="D44" s="80"/>
    </row>
    <row r="45" spans="4:4" s="30" customFormat="1">
      <c r="D45" s="80"/>
    </row>
    <row r="46" spans="4:4" s="30" customFormat="1">
      <c r="D46" s="80"/>
    </row>
    <row r="47" spans="4:4" s="30" customFormat="1">
      <c r="D47" s="80"/>
    </row>
    <row r="48" spans="4:4" s="30" customFormat="1">
      <c r="D48" s="80"/>
    </row>
    <row r="49" spans="4:4" s="30" customFormat="1">
      <c r="D49" s="80"/>
    </row>
    <row r="50" spans="4:4" s="30" customFormat="1">
      <c r="D50" s="80"/>
    </row>
    <row r="51" spans="4:4" s="30" customFormat="1">
      <c r="D51" s="80"/>
    </row>
    <row r="52" spans="4:4" s="30" customFormat="1">
      <c r="D52" s="80"/>
    </row>
    <row r="53" spans="4:4" s="30" customFormat="1">
      <c r="D53" s="80"/>
    </row>
    <row r="54" spans="4:4" s="30" customFormat="1">
      <c r="D54" s="80"/>
    </row>
    <row r="55" spans="4:4" s="30" customFormat="1">
      <c r="D55" s="80"/>
    </row>
    <row r="56" spans="4:4" s="30" customFormat="1">
      <c r="D56" s="80"/>
    </row>
    <row r="57" spans="4:4" s="30" customFormat="1">
      <c r="D57" s="80"/>
    </row>
    <row r="58" spans="4:4" s="30" customFormat="1">
      <c r="D58" s="80"/>
    </row>
    <row r="59" spans="4:4" s="30" customFormat="1">
      <c r="D59" s="80"/>
    </row>
    <row r="60" spans="4:4" s="30" customFormat="1">
      <c r="D60" s="80"/>
    </row>
    <row r="61" spans="4:4" s="30" customFormat="1">
      <c r="D61" s="80"/>
    </row>
    <row r="62" spans="4:4" s="30" customFormat="1">
      <c r="D62" s="80"/>
    </row>
    <row r="63" spans="4:4" s="30" customFormat="1">
      <c r="D63" s="80"/>
    </row>
    <row r="64" spans="4:4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17" s="30" customFormat="1">
      <c r="D289" s="80"/>
    </row>
    <row r="290" spans="4:17" s="30" customFormat="1">
      <c r="D290" s="80"/>
    </row>
    <row r="291" spans="4:17" s="30" customFormat="1">
      <c r="D291" s="80"/>
    </row>
    <row r="292" spans="4:17" s="30" customFormat="1">
      <c r="D292" s="80"/>
    </row>
    <row r="293" spans="4:17" s="30" customFormat="1">
      <c r="D293" s="80"/>
    </row>
    <row r="294" spans="4:17" s="30" customFormat="1">
      <c r="D294" s="80"/>
    </row>
    <row r="295" spans="4:17" s="30" customFormat="1">
      <c r="D295" s="80"/>
    </row>
    <row r="296" spans="4:17" s="30" customFormat="1">
      <c r="D296" s="80"/>
    </row>
    <row r="297" spans="4:17" s="30" customFormat="1">
      <c r="D297" s="80"/>
    </row>
    <row r="298" spans="4:17" s="30" customFormat="1">
      <c r="D298" s="80"/>
    </row>
    <row r="299" spans="4:17" s="30" customFormat="1">
      <c r="D299" s="80"/>
    </row>
    <row r="300" spans="4:17" s="30" customFormat="1">
      <c r="D300" s="80"/>
    </row>
    <row r="301" spans="4:17" s="30" customFormat="1">
      <c r="D301" s="80"/>
    </row>
    <row r="302" spans="4:17" s="30" customFormat="1">
      <c r="D302" s="80"/>
    </row>
    <row r="303" spans="4:17" s="30" customFormat="1">
      <c r="D303" s="80"/>
      <c r="Q303"/>
    </row>
  </sheetData>
  <mergeCells count="2">
    <mergeCell ref="O6:S6"/>
    <mergeCell ref="H6:M6"/>
  </mergeCells>
  <conditionalFormatting sqref="AT5">
    <cfRule type="containsText" dxfId="5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0.39997558519241921"/>
  </sheetPr>
  <dimension ref="A1:CS339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3.4609375" customWidth="1"/>
    <col min="8" max="13" width="9.84375" customWidth="1"/>
    <col min="14" max="14" width="2.921875" style="30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14"/>
      <c r="H2" s="14"/>
      <c r="I2" s="14"/>
      <c r="J2" s="14"/>
      <c r="K2" s="14"/>
      <c r="L2" s="14"/>
      <c r="M2" s="14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6"/>
      <c r="H3" s="16"/>
      <c r="I3" s="16"/>
      <c r="J3" s="16"/>
      <c r="K3" s="16"/>
      <c r="L3" s="16"/>
      <c r="M3" s="16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6"/>
      <c r="H4" s="16"/>
      <c r="I4" s="16"/>
      <c r="J4" s="16"/>
      <c r="K4" s="16"/>
      <c r="L4" s="16"/>
      <c r="M4" s="16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711</v>
      </c>
      <c r="D5" s="26"/>
      <c r="E5" s="15"/>
      <c r="F5" s="16"/>
      <c r="G5" s="16"/>
      <c r="H5" s="16"/>
      <c r="I5" s="16"/>
      <c r="J5" s="16"/>
      <c r="K5" s="16"/>
      <c r="L5" s="16"/>
      <c r="M5" s="16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5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85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67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85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G11" s="19"/>
      <c r="H11" s="19"/>
      <c r="I11" s="19"/>
      <c r="J11" s="19"/>
      <c r="K11" s="19"/>
      <c r="L11" s="19"/>
      <c r="M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G12" s="88"/>
      <c r="H12" s="11"/>
      <c r="I12" s="11"/>
      <c r="J12" s="11"/>
      <c r="K12" s="11"/>
      <c r="L12" s="21"/>
      <c r="M12" s="21"/>
      <c r="N12" s="98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G13" s="88"/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G14" s="88"/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G15" s="88"/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G16" s="88"/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ref="M16" si="2">SUM(M13:M15)</f>
        <v>0</v>
      </c>
      <c r="O16" s="94">
        <f>SUM(O13:O15)</f>
        <v>0</v>
      </c>
      <c r="P16" s="94">
        <f t="shared" ref="P16:S16" si="3">SUM(P13:P15)</f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50"/>
    </row>
    <row r="17" spans="2:20" s="30" customFormat="1">
      <c r="B17" s="62"/>
      <c r="C17" s="15"/>
      <c r="D17" s="28"/>
      <c r="E17" s="27"/>
      <c r="F17" s="15"/>
      <c r="G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G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G19" s="88"/>
      <c r="H19" s="11"/>
      <c r="I19" s="11"/>
      <c r="J19" s="11"/>
      <c r="K19" s="11"/>
      <c r="L19" s="21"/>
      <c r="M19" s="21"/>
      <c r="N19" s="98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4">C19+1</f>
        <v>7</v>
      </c>
      <c r="D20" s="13" t="s">
        <v>176</v>
      </c>
      <c r="E20" s="48" t="s">
        <v>60</v>
      </c>
      <c r="F20" s="49">
        <v>0</v>
      </c>
      <c r="G20" s="88"/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4"/>
        <v>8</v>
      </c>
      <c r="D21" s="13" t="s">
        <v>176</v>
      </c>
      <c r="E21" s="48" t="s">
        <v>60</v>
      </c>
      <c r="F21" s="49">
        <v>0</v>
      </c>
      <c r="G21" s="88"/>
      <c r="H21" s="94">
        <f>H20</f>
        <v>0</v>
      </c>
      <c r="I21" s="94">
        <f t="shared" ref="I21:L21" si="5">I20</f>
        <v>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ref="M21" si="6">M20</f>
        <v>0</v>
      </c>
      <c r="O21" s="94">
        <f>O20</f>
        <v>0</v>
      </c>
      <c r="P21" s="94">
        <f t="shared" ref="P21:S21" si="7">P20</f>
        <v>0</v>
      </c>
      <c r="Q21" s="94">
        <f t="shared" si="7"/>
        <v>0</v>
      </c>
      <c r="R21" s="94">
        <f t="shared" si="7"/>
        <v>0</v>
      </c>
      <c r="S21" s="94">
        <f t="shared" si="7"/>
        <v>0</v>
      </c>
      <c r="T21" s="50"/>
    </row>
    <row r="22" spans="2:20" s="30" customFormat="1">
      <c r="B22" s="62"/>
      <c r="C22" s="15"/>
      <c r="D22" s="28"/>
      <c r="E22" s="27"/>
      <c r="F22" s="15"/>
      <c r="G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G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G24" s="88"/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8">C24+1</f>
        <v>10</v>
      </c>
      <c r="D25" s="13" t="s">
        <v>154</v>
      </c>
      <c r="E25" s="48" t="s">
        <v>60</v>
      </c>
      <c r="F25" s="49">
        <v>0</v>
      </c>
      <c r="G25" s="88"/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8"/>
        <v>11</v>
      </c>
      <c r="D26" s="13" t="s">
        <v>155</v>
      </c>
      <c r="E26" s="48" t="s">
        <v>60</v>
      </c>
      <c r="F26" s="49">
        <v>0</v>
      </c>
      <c r="G26" s="88"/>
      <c r="H26" s="151"/>
      <c r="I26" s="151"/>
      <c r="J26" s="151"/>
      <c r="K26" s="151"/>
      <c r="L26" s="151"/>
      <c r="M26" s="151"/>
      <c r="O26" s="151"/>
      <c r="P26" s="151"/>
      <c r="Q26" s="151"/>
      <c r="R26" s="151"/>
      <c r="S26" s="151"/>
      <c r="T26" s="50"/>
    </row>
    <row r="27" spans="2:20" s="30" customFormat="1">
      <c r="B27" s="62"/>
      <c r="C27" s="7">
        <f t="shared" si="8"/>
        <v>12</v>
      </c>
      <c r="D27" s="13" t="s">
        <v>156</v>
      </c>
      <c r="E27" s="48" t="s">
        <v>60</v>
      </c>
      <c r="F27" s="49">
        <v>0</v>
      </c>
      <c r="G27" s="88"/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13</v>
      </c>
      <c r="D28" s="13" t="s">
        <v>157</v>
      </c>
      <c r="E28" s="48" t="s">
        <v>60</v>
      </c>
      <c r="F28" s="49">
        <v>0</v>
      </c>
      <c r="G28" s="88"/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14</v>
      </c>
      <c r="D29" s="13" t="s">
        <v>158</v>
      </c>
      <c r="E29" s="48" t="s">
        <v>60</v>
      </c>
      <c r="F29" s="49">
        <v>0</v>
      </c>
      <c r="G29" s="88"/>
      <c r="H29" s="94">
        <f t="shared" ref="H29:M29" si="9">SUM(H24:H28)</f>
        <v>0</v>
      </c>
      <c r="I29" s="94">
        <f t="shared" si="9"/>
        <v>0</v>
      </c>
      <c r="J29" s="94">
        <f t="shared" si="9"/>
        <v>0</v>
      </c>
      <c r="K29" s="94">
        <f t="shared" si="9"/>
        <v>0</v>
      </c>
      <c r="L29" s="94">
        <f t="shared" si="9"/>
        <v>0</v>
      </c>
      <c r="M29" s="94">
        <f t="shared" si="9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15"/>
      <c r="D30" s="28"/>
      <c r="E30" s="27"/>
      <c r="F30" s="15"/>
      <c r="G30" s="15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163</v>
      </c>
      <c r="E31" s="18"/>
      <c r="F31" s="19"/>
      <c r="G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7">
        <f>C29+1</f>
        <v>15</v>
      </c>
      <c r="D32" s="13" t="s">
        <v>197</v>
      </c>
      <c r="E32" s="48" t="s">
        <v>60</v>
      </c>
      <c r="F32" s="49">
        <v>0</v>
      </c>
      <c r="G32" s="88"/>
      <c r="H32" s="94">
        <f>H16+H21+H29</f>
        <v>0</v>
      </c>
      <c r="I32" s="94">
        <f t="shared" ref="I32:L32" si="10">I16+I21+I29</f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ref="M32" si="11">M16+M21+M29</f>
        <v>0</v>
      </c>
      <c r="O32" s="94">
        <f>O16+O21+O29</f>
        <v>0</v>
      </c>
      <c r="P32" s="94">
        <f t="shared" ref="P32:S32" si="12">P16+P21+P29</f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50"/>
    </row>
    <row r="33" spans="2:20" s="30" customFormat="1">
      <c r="B33" s="62"/>
      <c r="C33" s="15"/>
      <c r="D33" s="28"/>
      <c r="E33" s="27"/>
      <c r="F33" s="15"/>
      <c r="G33" s="15"/>
      <c r="H33" s="96"/>
      <c r="I33" s="96"/>
      <c r="J33" s="96"/>
      <c r="K33" s="96"/>
      <c r="L33" s="96"/>
      <c r="M33" s="96"/>
      <c r="O33" s="96"/>
      <c r="P33" s="96"/>
      <c r="Q33" s="96"/>
      <c r="R33" s="96"/>
      <c r="S33" s="96"/>
      <c r="T33" s="50"/>
    </row>
    <row r="34" spans="2:20" s="30" customFormat="1">
      <c r="B34" s="62"/>
      <c r="C34" s="46" t="s">
        <v>10</v>
      </c>
      <c r="D34" s="79" t="s">
        <v>190</v>
      </c>
      <c r="E34" s="18"/>
      <c r="F34" s="19"/>
      <c r="G34" s="19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134">
        <v>16</v>
      </c>
      <c r="D35" s="13" t="s">
        <v>198</v>
      </c>
      <c r="E35" s="48" t="s">
        <v>60</v>
      </c>
      <c r="F35" s="49">
        <v>0</v>
      </c>
      <c r="G35" s="88"/>
      <c r="H35" s="11"/>
      <c r="I35" s="11"/>
      <c r="J35" s="11"/>
      <c r="K35" s="11"/>
      <c r="L35" s="93"/>
      <c r="M35" s="93"/>
      <c r="O35" s="93"/>
      <c r="P35" s="93"/>
      <c r="Q35" s="93"/>
      <c r="R35" s="93"/>
      <c r="S35" s="93"/>
      <c r="T35" s="50"/>
    </row>
    <row r="36" spans="2:20" s="30" customFormat="1">
      <c r="B36" s="62"/>
      <c r="C36" s="134">
        <f>C35+1</f>
        <v>17</v>
      </c>
      <c r="D36" s="13" t="s">
        <v>199</v>
      </c>
      <c r="E36" s="48" t="s">
        <v>60</v>
      </c>
      <c r="F36" s="49">
        <v>0</v>
      </c>
      <c r="G36" s="88"/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20" s="30" customFormat="1">
      <c r="B37" s="62"/>
      <c r="C37" s="134">
        <f t="shared" ref="C37:C45" si="13">C36+1</f>
        <v>18</v>
      </c>
      <c r="D37" s="13" t="s">
        <v>200</v>
      </c>
      <c r="E37" s="48" t="s">
        <v>60</v>
      </c>
      <c r="F37" s="49">
        <v>0</v>
      </c>
      <c r="G37" s="88"/>
      <c r="H37" s="11"/>
      <c r="I37" s="11"/>
      <c r="J37" s="11"/>
      <c r="K37" s="11"/>
      <c r="L37" s="93"/>
      <c r="M37" s="93"/>
      <c r="O37" s="93"/>
      <c r="P37" s="93"/>
      <c r="Q37" s="93"/>
      <c r="R37" s="93"/>
      <c r="S37" s="93"/>
      <c r="T37" s="50"/>
    </row>
    <row r="38" spans="2:20" s="30" customFormat="1">
      <c r="B38" s="62"/>
      <c r="C38" s="134">
        <f t="shared" si="13"/>
        <v>19</v>
      </c>
      <c r="D38" s="13" t="s">
        <v>167</v>
      </c>
      <c r="E38" s="48" t="s">
        <v>60</v>
      </c>
      <c r="F38" s="49">
        <v>0</v>
      </c>
      <c r="G38" s="88"/>
      <c r="H38" s="11"/>
      <c r="I38" s="11"/>
      <c r="J38" s="11"/>
      <c r="K38" s="11"/>
      <c r="L38" s="93"/>
      <c r="M38" s="93"/>
      <c r="O38" s="93"/>
      <c r="P38" s="93"/>
      <c r="Q38" s="93"/>
      <c r="R38" s="93"/>
      <c r="S38" s="93"/>
      <c r="T38" s="50"/>
    </row>
    <row r="39" spans="2:20" s="30" customFormat="1">
      <c r="B39" s="62"/>
      <c r="C39" s="134">
        <f t="shared" si="13"/>
        <v>20</v>
      </c>
      <c r="D39" s="13" t="s">
        <v>168</v>
      </c>
      <c r="E39" s="48" t="s">
        <v>60</v>
      </c>
      <c r="F39" s="49">
        <v>0</v>
      </c>
      <c r="G39" s="88"/>
      <c r="H39" s="11"/>
      <c r="I39" s="11"/>
      <c r="J39" s="11"/>
      <c r="K39" s="11"/>
      <c r="L39" s="93"/>
      <c r="M39" s="93"/>
      <c r="O39" s="93"/>
      <c r="P39" s="93"/>
      <c r="Q39" s="93"/>
      <c r="R39" s="93"/>
      <c r="S39" s="93"/>
      <c r="T39" s="50"/>
    </row>
    <row r="40" spans="2:20" s="30" customFormat="1">
      <c r="B40" s="62"/>
      <c r="C40" s="134">
        <f t="shared" si="13"/>
        <v>21</v>
      </c>
      <c r="D40" s="13" t="s">
        <v>201</v>
      </c>
      <c r="E40" s="48" t="s">
        <v>60</v>
      </c>
      <c r="F40" s="49">
        <v>0</v>
      </c>
      <c r="G40" s="88"/>
      <c r="H40" s="11"/>
      <c r="I40" s="11"/>
      <c r="J40" s="11"/>
      <c r="K40" s="11"/>
      <c r="L40" s="93"/>
      <c r="M40" s="93"/>
      <c r="O40" s="93"/>
      <c r="P40" s="93"/>
      <c r="Q40" s="93"/>
      <c r="R40" s="93"/>
      <c r="S40" s="93"/>
      <c r="T40" s="50"/>
    </row>
    <row r="41" spans="2:20" s="30" customFormat="1">
      <c r="B41" s="62"/>
      <c r="C41" s="134">
        <f t="shared" si="13"/>
        <v>22</v>
      </c>
      <c r="D41" s="13" t="s">
        <v>202</v>
      </c>
      <c r="E41" s="48" t="s">
        <v>60</v>
      </c>
      <c r="F41" s="49">
        <v>0</v>
      </c>
      <c r="G41" s="88"/>
      <c r="H41" s="11"/>
      <c r="I41" s="11"/>
      <c r="J41" s="11"/>
      <c r="K41" s="11"/>
      <c r="L41" s="93"/>
      <c r="M41" s="93"/>
      <c r="O41" s="93"/>
      <c r="P41" s="93"/>
      <c r="Q41" s="93"/>
      <c r="R41" s="93"/>
      <c r="S41" s="93"/>
      <c r="T41" s="50"/>
    </row>
    <row r="42" spans="2:20" s="30" customFormat="1">
      <c r="B42" s="62"/>
      <c r="C42" s="134">
        <f t="shared" si="13"/>
        <v>23</v>
      </c>
      <c r="D42" s="13" t="s">
        <v>203</v>
      </c>
      <c r="E42" s="48" t="s">
        <v>60</v>
      </c>
      <c r="F42" s="49">
        <v>0</v>
      </c>
      <c r="G42" s="88"/>
      <c r="H42" s="11"/>
      <c r="I42" s="11"/>
      <c r="J42" s="11"/>
      <c r="K42" s="11"/>
      <c r="L42" s="93"/>
      <c r="M42" s="93"/>
      <c r="O42" s="93"/>
      <c r="P42" s="93"/>
      <c r="Q42" s="93"/>
      <c r="R42" s="93"/>
      <c r="S42" s="93"/>
      <c r="T42" s="50"/>
    </row>
    <row r="43" spans="2:20" s="30" customFormat="1">
      <c r="B43" s="62"/>
      <c r="C43" s="134">
        <f t="shared" si="13"/>
        <v>24</v>
      </c>
      <c r="D43" s="13" t="s">
        <v>204</v>
      </c>
      <c r="E43" s="48" t="s">
        <v>60</v>
      </c>
      <c r="F43" s="49">
        <v>0</v>
      </c>
      <c r="G43" s="88"/>
      <c r="H43" s="11"/>
      <c r="I43" s="11"/>
      <c r="J43" s="11"/>
      <c r="K43" s="11"/>
      <c r="L43" s="93"/>
      <c r="M43" s="93"/>
      <c r="O43" s="93"/>
      <c r="P43" s="93"/>
      <c r="Q43" s="93"/>
      <c r="R43" s="93"/>
      <c r="S43" s="93"/>
      <c r="T43" s="50"/>
    </row>
    <row r="44" spans="2:20" s="30" customFormat="1">
      <c r="B44" s="62"/>
      <c r="C44" s="134">
        <f t="shared" si="13"/>
        <v>25</v>
      </c>
      <c r="D44" s="13" t="s">
        <v>205</v>
      </c>
      <c r="E44" s="48" t="s">
        <v>60</v>
      </c>
      <c r="F44" s="49">
        <v>0</v>
      </c>
      <c r="G44" s="88"/>
      <c r="H44" s="11"/>
      <c r="I44" s="11"/>
      <c r="J44" s="11"/>
      <c r="K44" s="11"/>
      <c r="L44" s="93"/>
      <c r="M44" s="93"/>
      <c r="O44" s="93"/>
      <c r="P44" s="93"/>
      <c r="Q44" s="93"/>
      <c r="R44" s="93"/>
      <c r="S44" s="93"/>
      <c r="T44" s="50"/>
    </row>
    <row r="45" spans="2:20" s="30" customFormat="1">
      <c r="B45" s="62"/>
      <c r="C45" s="134">
        <f t="shared" si="13"/>
        <v>26</v>
      </c>
      <c r="D45" s="13" t="s">
        <v>197</v>
      </c>
      <c r="E45" s="48" t="s">
        <v>60</v>
      </c>
      <c r="F45" s="49">
        <v>0</v>
      </c>
      <c r="G45" s="88"/>
      <c r="H45" s="94">
        <f t="shared" ref="H45:M45" si="14">SUM(H35:H44)</f>
        <v>0</v>
      </c>
      <c r="I45" s="94">
        <f t="shared" si="14"/>
        <v>0</v>
      </c>
      <c r="J45" s="94">
        <f t="shared" si="14"/>
        <v>0</v>
      </c>
      <c r="K45" s="94">
        <f t="shared" si="14"/>
        <v>0</v>
      </c>
      <c r="L45" s="94">
        <f t="shared" si="14"/>
        <v>0</v>
      </c>
      <c r="M45" s="94">
        <f t="shared" si="14"/>
        <v>0</v>
      </c>
      <c r="O45" s="94">
        <f>SUM(O35:O44)</f>
        <v>0</v>
      </c>
      <c r="P45" s="94">
        <f>SUM(P35:P44)</f>
        <v>0</v>
      </c>
      <c r="Q45" s="94">
        <f>SUM(Q35:Q44)</f>
        <v>0</v>
      </c>
      <c r="R45" s="94">
        <f>SUM(R35:R44)</f>
        <v>0</v>
      </c>
      <c r="S45" s="94">
        <f>SUM(S35:S44)</f>
        <v>0</v>
      </c>
      <c r="T45" s="50"/>
    </row>
    <row r="46" spans="2:20" s="30" customFormat="1" ht="16" thickBot="1">
      <c r="B46" s="51"/>
      <c r="C46" s="142"/>
      <c r="D46" s="143"/>
      <c r="E46" s="144"/>
      <c r="F46" s="142"/>
      <c r="G46" s="142"/>
      <c r="H46" s="145"/>
      <c r="I46" s="145"/>
      <c r="J46" s="145"/>
      <c r="K46" s="145"/>
      <c r="L46" s="145"/>
      <c r="M46" s="142"/>
      <c r="N46" s="52"/>
      <c r="O46" s="145"/>
      <c r="P46" s="145"/>
      <c r="Q46" s="145"/>
      <c r="R46" s="145"/>
      <c r="S46" s="145"/>
      <c r="T46" s="53"/>
    </row>
    <row r="47" spans="2:20" s="30" customFormat="1">
      <c r="B47" s="57"/>
      <c r="C47" s="14"/>
      <c r="D47" s="139"/>
      <c r="E47" s="140"/>
      <c r="F47" s="14"/>
      <c r="G47" s="14"/>
      <c r="H47" s="141"/>
      <c r="I47" s="141"/>
      <c r="J47" s="141"/>
      <c r="K47" s="141"/>
      <c r="L47" s="141"/>
      <c r="M47" s="14"/>
      <c r="N47" s="57"/>
      <c r="O47" s="141"/>
      <c r="P47" s="141"/>
      <c r="Q47" s="141"/>
      <c r="R47" s="141"/>
      <c r="S47" s="141"/>
      <c r="T47" s="57"/>
    </row>
    <row r="48" spans="2:20" s="30" customFormat="1" ht="16" thickBot="1">
      <c r="B48" s="52"/>
      <c r="C48" s="142"/>
      <c r="D48" s="143"/>
      <c r="E48" s="144"/>
      <c r="F48" s="142"/>
      <c r="G48" s="142"/>
      <c r="H48" s="145"/>
      <c r="I48" s="145"/>
      <c r="J48" s="145"/>
      <c r="K48" s="145"/>
      <c r="L48" s="145"/>
      <c r="M48" s="142"/>
      <c r="N48" s="52"/>
      <c r="O48" s="145"/>
      <c r="P48" s="145"/>
      <c r="Q48" s="145"/>
      <c r="R48" s="145"/>
      <c r="S48" s="145"/>
      <c r="T48" s="52"/>
    </row>
    <row r="49" spans="2:20" s="30" customFormat="1">
      <c r="B49" s="58"/>
      <c r="C49" s="14"/>
      <c r="D49" s="139"/>
      <c r="E49" s="140"/>
      <c r="F49" s="14"/>
      <c r="G49" s="14"/>
      <c r="H49" s="141"/>
      <c r="I49" s="141"/>
      <c r="J49" s="141"/>
      <c r="K49" s="141"/>
      <c r="L49" s="141"/>
      <c r="M49" s="14"/>
      <c r="N49" s="57"/>
      <c r="O49" s="141"/>
      <c r="P49" s="141"/>
      <c r="Q49" s="141"/>
      <c r="R49" s="141"/>
      <c r="S49" s="141"/>
      <c r="T49" s="61"/>
    </row>
    <row r="50" spans="2:20" s="30" customFormat="1">
      <c r="B50" s="62"/>
      <c r="C50" s="46"/>
      <c r="D50" s="79" t="s">
        <v>129</v>
      </c>
      <c r="E50" s="18"/>
      <c r="F50" s="19"/>
      <c r="G50" s="19"/>
      <c r="H50" s="95"/>
      <c r="I50" s="95"/>
      <c r="J50" s="95"/>
      <c r="K50" s="95"/>
      <c r="L50" s="95"/>
      <c r="M50" s="19"/>
      <c r="O50" s="95"/>
      <c r="P50" s="95"/>
      <c r="Q50" s="95"/>
      <c r="R50" s="95"/>
      <c r="S50" s="95"/>
      <c r="T50" s="50"/>
    </row>
    <row r="51" spans="2:20" s="30" customFormat="1">
      <c r="B51" s="62"/>
      <c r="C51" s="134"/>
      <c r="D51" s="13" t="s">
        <v>170</v>
      </c>
      <c r="E51" s="48"/>
      <c r="F51" s="49"/>
      <c r="G51" s="88"/>
      <c r="H51" s="93" t="str">
        <f>IF(H32=H45,"OK","Error")</f>
        <v>OK</v>
      </c>
      <c r="I51" s="93" t="str">
        <f t="shared" ref="I51:L51" si="15">IF(I32=I45,"OK","Error")</f>
        <v>OK</v>
      </c>
      <c r="J51" s="93" t="str">
        <f t="shared" si="15"/>
        <v>OK</v>
      </c>
      <c r="K51" s="93" t="str">
        <f t="shared" si="15"/>
        <v>OK</v>
      </c>
      <c r="L51" s="93" t="str">
        <f t="shared" si="15"/>
        <v>OK</v>
      </c>
      <c r="M51" s="93" t="str">
        <f t="shared" ref="M51" si="16">IF(M32=M45,"OK","Error")</f>
        <v>OK</v>
      </c>
      <c r="N51" s="152"/>
      <c r="O51" s="93" t="str">
        <f>IF(O32=O45,"OK","Error")</f>
        <v>OK</v>
      </c>
      <c r="P51" s="93" t="str">
        <f t="shared" ref="P51:S51" si="17">IF(P32=P45,"OK","Error")</f>
        <v>OK</v>
      </c>
      <c r="Q51" s="93" t="str">
        <f t="shared" si="17"/>
        <v>OK</v>
      </c>
      <c r="R51" s="93" t="str">
        <f t="shared" si="17"/>
        <v>OK</v>
      </c>
      <c r="S51" s="93" t="str">
        <f t="shared" si="17"/>
        <v>OK</v>
      </c>
      <c r="T51" s="50"/>
    </row>
    <row r="52" spans="2:20" s="30" customFormat="1" ht="16" thickBot="1">
      <c r="B52" s="51"/>
      <c r="C52" s="52"/>
      <c r="D52" s="89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</row>
    <row r="53" spans="2:20" s="30" customFormat="1">
      <c r="D53" s="80"/>
    </row>
    <row r="54" spans="2:20" s="30" customFormat="1">
      <c r="D54" s="80"/>
    </row>
    <row r="55" spans="2:20" s="30" customFormat="1">
      <c r="D55" s="80"/>
    </row>
    <row r="56" spans="2:20" s="30" customFormat="1">
      <c r="D56" s="80"/>
    </row>
    <row r="57" spans="2:20" s="30" customFormat="1">
      <c r="D57" s="80"/>
    </row>
    <row r="58" spans="2:20" s="30" customFormat="1">
      <c r="D58" s="80"/>
    </row>
    <row r="59" spans="2:20" s="30" customFormat="1">
      <c r="D59" s="80"/>
    </row>
    <row r="60" spans="2:20" s="30" customFormat="1">
      <c r="D60" s="80"/>
    </row>
    <row r="61" spans="2:20" s="30" customFormat="1">
      <c r="D61" s="80"/>
    </row>
    <row r="62" spans="2:20" s="30" customFormat="1">
      <c r="D62" s="80"/>
    </row>
    <row r="63" spans="2:20" s="30" customFormat="1">
      <c r="D63" s="80"/>
    </row>
    <row r="64" spans="2:20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17" s="30" customFormat="1">
      <c r="D337" s="80"/>
    </row>
    <row r="338" spans="4:17" s="30" customFormat="1">
      <c r="D338" s="80"/>
    </row>
    <row r="339" spans="4:17" s="30" customFormat="1">
      <c r="D339" s="80"/>
      <c r="Q339"/>
    </row>
  </sheetData>
  <mergeCells count="2">
    <mergeCell ref="O6:S6"/>
    <mergeCell ref="H6:M6"/>
  </mergeCells>
  <conditionalFormatting sqref="AT5">
    <cfRule type="containsText" dxfId="4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CS33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3.15234375" customWidth="1"/>
    <col min="8" max="12" width="11.15234375" customWidth="1"/>
    <col min="13" max="13" width="11.61328125" customWidth="1"/>
    <col min="14" max="14" width="2" style="30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14"/>
      <c r="H2" s="14"/>
      <c r="I2" s="14"/>
      <c r="J2" s="14"/>
      <c r="K2" s="14"/>
      <c r="L2" s="14"/>
      <c r="M2" s="14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6"/>
      <c r="H3" s="16"/>
      <c r="I3" s="16"/>
      <c r="J3" s="16"/>
      <c r="K3" s="16"/>
      <c r="L3" s="16"/>
      <c r="M3" s="16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6"/>
      <c r="H4" s="16"/>
      <c r="I4" s="16"/>
      <c r="J4" s="16"/>
      <c r="K4" s="16"/>
      <c r="L4" s="16"/>
      <c r="M4" s="16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712</v>
      </c>
      <c r="D5" s="26"/>
      <c r="E5" s="15"/>
      <c r="F5" s="16"/>
      <c r="G5" s="16"/>
      <c r="H5" s="16"/>
      <c r="I5" s="16"/>
      <c r="J5" s="16"/>
      <c r="K5" s="16"/>
      <c r="L5" s="16"/>
      <c r="M5" s="16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5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5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7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5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G11" s="19"/>
      <c r="H11" s="19"/>
      <c r="I11" s="19"/>
      <c r="J11" s="19"/>
      <c r="K11" s="19"/>
      <c r="L11" s="19"/>
      <c r="M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G12" s="88"/>
      <c r="H12" s="11"/>
      <c r="I12" s="11"/>
      <c r="J12" s="11"/>
      <c r="K12" s="11"/>
      <c r="L12" s="21"/>
      <c r="M12" s="21"/>
      <c r="N12" s="98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G13" s="88"/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G14" s="88"/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G15" s="88"/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G16" s="88"/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ref="M16" si="2">SUM(M13:M15)</f>
        <v>0</v>
      </c>
      <c r="O16" s="94">
        <f>SUM(O13:O15)</f>
        <v>0</v>
      </c>
      <c r="P16" s="94">
        <f t="shared" ref="P16:S16" si="3">SUM(P13:P15)</f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50"/>
    </row>
    <row r="17" spans="2:20" s="30" customFormat="1">
      <c r="B17" s="62"/>
      <c r="C17" s="15"/>
      <c r="D17" s="28"/>
      <c r="E17" s="27"/>
      <c r="F17" s="15"/>
      <c r="G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G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G19" s="88"/>
      <c r="H19" s="11"/>
      <c r="I19" s="11"/>
      <c r="J19" s="11"/>
      <c r="K19" s="11"/>
      <c r="L19" s="21"/>
      <c r="M19" s="21"/>
      <c r="N19" s="98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4">C19+1</f>
        <v>7</v>
      </c>
      <c r="D20" s="13" t="s">
        <v>176</v>
      </c>
      <c r="E20" s="48" t="s">
        <v>60</v>
      </c>
      <c r="F20" s="49">
        <v>0</v>
      </c>
      <c r="G20" s="88"/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4"/>
        <v>8</v>
      </c>
      <c r="D21" s="13" t="s">
        <v>176</v>
      </c>
      <c r="E21" s="48" t="s">
        <v>60</v>
      </c>
      <c r="F21" s="49">
        <v>0</v>
      </c>
      <c r="G21" s="88"/>
      <c r="H21" s="94">
        <f>H20</f>
        <v>0</v>
      </c>
      <c r="I21" s="94">
        <f t="shared" ref="I21:L21" si="5">I20</f>
        <v>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ref="M21" si="6">M20</f>
        <v>0</v>
      </c>
      <c r="O21" s="94">
        <f>O20</f>
        <v>0</v>
      </c>
      <c r="P21" s="94">
        <f t="shared" ref="P21:S21" si="7">P20</f>
        <v>0</v>
      </c>
      <c r="Q21" s="94">
        <f t="shared" si="7"/>
        <v>0</v>
      </c>
      <c r="R21" s="94">
        <f t="shared" si="7"/>
        <v>0</v>
      </c>
      <c r="S21" s="94">
        <f t="shared" si="7"/>
        <v>0</v>
      </c>
      <c r="T21" s="50"/>
    </row>
    <row r="22" spans="2:20" s="30" customFormat="1">
      <c r="B22" s="62"/>
      <c r="C22" s="15"/>
      <c r="D22" s="28"/>
      <c r="E22" s="27"/>
      <c r="F22" s="15"/>
      <c r="G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G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G24" s="88"/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8">C24+1</f>
        <v>10</v>
      </c>
      <c r="D25" s="13" t="s">
        <v>154</v>
      </c>
      <c r="E25" s="48" t="s">
        <v>60</v>
      </c>
      <c r="F25" s="49">
        <v>0</v>
      </c>
      <c r="G25" s="88"/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8"/>
        <v>11</v>
      </c>
      <c r="D26" s="13" t="s">
        <v>155</v>
      </c>
      <c r="E26" s="48" t="s">
        <v>60</v>
      </c>
      <c r="F26" s="49">
        <v>0</v>
      </c>
      <c r="G26" s="88"/>
      <c r="H26" s="151"/>
      <c r="I26" s="151"/>
      <c r="J26" s="151"/>
      <c r="K26" s="151"/>
      <c r="L26" s="151"/>
      <c r="M26" s="151"/>
      <c r="O26" s="151"/>
      <c r="P26" s="151"/>
      <c r="Q26" s="151"/>
      <c r="R26" s="151"/>
      <c r="S26" s="151"/>
      <c r="T26" s="50"/>
    </row>
    <row r="27" spans="2:20" s="30" customFormat="1">
      <c r="B27" s="62"/>
      <c r="C27" s="7">
        <f t="shared" si="8"/>
        <v>12</v>
      </c>
      <c r="D27" s="13" t="s">
        <v>156</v>
      </c>
      <c r="E27" s="48" t="s">
        <v>60</v>
      </c>
      <c r="F27" s="49">
        <v>0</v>
      </c>
      <c r="G27" s="88"/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13</v>
      </c>
      <c r="D28" s="13" t="s">
        <v>157</v>
      </c>
      <c r="E28" s="48" t="s">
        <v>60</v>
      </c>
      <c r="F28" s="49">
        <v>0</v>
      </c>
      <c r="G28" s="88"/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14</v>
      </c>
      <c r="D29" s="13" t="s">
        <v>158</v>
      </c>
      <c r="E29" s="48" t="s">
        <v>60</v>
      </c>
      <c r="F29" s="49">
        <v>0</v>
      </c>
      <c r="G29" s="88"/>
      <c r="H29" s="94">
        <f t="shared" ref="H29:M29" si="9">SUM(H24:H28)</f>
        <v>0</v>
      </c>
      <c r="I29" s="94">
        <f t="shared" si="9"/>
        <v>0</v>
      </c>
      <c r="J29" s="94">
        <f t="shared" si="9"/>
        <v>0</v>
      </c>
      <c r="K29" s="94">
        <f t="shared" si="9"/>
        <v>0</v>
      </c>
      <c r="L29" s="94">
        <f t="shared" si="9"/>
        <v>0</v>
      </c>
      <c r="M29" s="94">
        <f t="shared" si="9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15"/>
      <c r="D30" s="28"/>
      <c r="E30" s="27"/>
      <c r="F30" s="15"/>
      <c r="G30" s="15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163</v>
      </c>
      <c r="E31" s="18"/>
      <c r="F31" s="19"/>
      <c r="G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7">
        <f>C29+1</f>
        <v>15</v>
      </c>
      <c r="D32" s="13" t="s">
        <v>209</v>
      </c>
      <c r="E32" s="48" t="s">
        <v>60</v>
      </c>
      <c r="F32" s="49">
        <v>0</v>
      </c>
      <c r="G32" s="88"/>
      <c r="H32" s="94">
        <f>H16+H21+H29</f>
        <v>0</v>
      </c>
      <c r="I32" s="94">
        <f t="shared" ref="I32:L32" si="10">I16+I21+I29</f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ref="M32" si="11">M16+M21+M29</f>
        <v>0</v>
      </c>
      <c r="O32" s="94">
        <f>O16+O21+O29</f>
        <v>0</v>
      </c>
      <c r="P32" s="94">
        <f t="shared" ref="P32:S32" si="12">P16+P21+P29</f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50"/>
    </row>
    <row r="33" spans="2:20" s="30" customFormat="1">
      <c r="B33" s="62"/>
      <c r="C33" s="15"/>
      <c r="D33" s="28"/>
      <c r="E33" s="27"/>
      <c r="F33" s="15"/>
      <c r="G33" s="15"/>
      <c r="H33" s="96"/>
      <c r="I33" s="96"/>
      <c r="J33" s="96"/>
      <c r="K33" s="96"/>
      <c r="L33" s="96"/>
      <c r="M33" s="96"/>
      <c r="O33" s="96"/>
      <c r="P33" s="96"/>
      <c r="Q33" s="96"/>
      <c r="R33" s="96"/>
      <c r="S33" s="96"/>
      <c r="T33" s="50"/>
    </row>
    <row r="34" spans="2:20" s="30" customFormat="1">
      <c r="B34" s="62"/>
      <c r="C34" s="46" t="s">
        <v>10</v>
      </c>
      <c r="D34" s="79" t="s">
        <v>190</v>
      </c>
      <c r="E34" s="18"/>
      <c r="F34" s="19"/>
      <c r="G34" s="19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134">
        <f>C32+1</f>
        <v>16</v>
      </c>
      <c r="D35" s="13" t="s">
        <v>206</v>
      </c>
      <c r="E35" s="48" t="s">
        <v>60</v>
      </c>
      <c r="F35" s="49">
        <v>0</v>
      </c>
      <c r="G35" s="88"/>
      <c r="H35" s="11"/>
      <c r="I35" s="11"/>
      <c r="J35" s="11"/>
      <c r="K35" s="11"/>
      <c r="L35" s="93"/>
      <c r="M35" s="93"/>
      <c r="O35" s="93"/>
      <c r="P35" s="93"/>
      <c r="Q35" s="93"/>
      <c r="R35" s="93"/>
      <c r="S35" s="93"/>
      <c r="T35" s="50"/>
    </row>
    <row r="36" spans="2:20" s="30" customFormat="1">
      <c r="B36" s="62"/>
      <c r="C36" s="134">
        <f>C35+1</f>
        <v>17</v>
      </c>
      <c r="D36" s="13" t="s">
        <v>207</v>
      </c>
      <c r="E36" s="48" t="s">
        <v>60</v>
      </c>
      <c r="F36" s="49">
        <v>0</v>
      </c>
      <c r="G36" s="88"/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20" s="30" customFormat="1">
      <c r="B37" s="62"/>
      <c r="C37" s="134">
        <f t="shared" ref="C37:C45" si="13">C36+1</f>
        <v>18</v>
      </c>
      <c r="D37" s="13" t="s">
        <v>208</v>
      </c>
      <c r="E37" s="48" t="s">
        <v>60</v>
      </c>
      <c r="F37" s="49">
        <v>0</v>
      </c>
      <c r="G37" s="88"/>
      <c r="H37" s="11"/>
      <c r="I37" s="11"/>
      <c r="J37" s="11"/>
      <c r="K37" s="11"/>
      <c r="L37" s="93"/>
      <c r="M37" s="93"/>
      <c r="O37" s="93"/>
      <c r="P37" s="93"/>
      <c r="Q37" s="93"/>
      <c r="R37" s="93"/>
      <c r="S37" s="93"/>
      <c r="T37" s="50"/>
    </row>
    <row r="38" spans="2:20" s="30" customFormat="1">
      <c r="B38" s="62"/>
      <c r="C38" s="134">
        <f t="shared" si="13"/>
        <v>19</v>
      </c>
      <c r="D38" s="13" t="s">
        <v>167</v>
      </c>
      <c r="E38" s="48" t="s">
        <v>60</v>
      </c>
      <c r="F38" s="49">
        <v>0</v>
      </c>
      <c r="G38" s="88"/>
      <c r="H38" s="11"/>
      <c r="I38" s="11"/>
      <c r="J38" s="11"/>
      <c r="K38" s="11"/>
      <c r="L38" s="93"/>
      <c r="M38" s="93"/>
      <c r="O38" s="93"/>
      <c r="P38" s="93"/>
      <c r="Q38" s="93"/>
      <c r="R38" s="93"/>
      <c r="S38" s="93"/>
      <c r="T38" s="50"/>
    </row>
    <row r="39" spans="2:20" s="30" customFormat="1">
      <c r="B39" s="62"/>
      <c r="C39" s="134">
        <f t="shared" si="13"/>
        <v>20</v>
      </c>
      <c r="D39" s="13" t="s">
        <v>168</v>
      </c>
      <c r="E39" s="48" t="s">
        <v>60</v>
      </c>
      <c r="F39" s="49">
        <v>0</v>
      </c>
      <c r="G39" s="88"/>
      <c r="H39" s="11"/>
      <c r="I39" s="11"/>
      <c r="J39" s="11"/>
      <c r="K39" s="11"/>
      <c r="L39" s="93"/>
      <c r="M39" s="93"/>
      <c r="O39" s="93"/>
      <c r="P39" s="93"/>
      <c r="Q39" s="93"/>
      <c r="R39" s="93"/>
      <c r="S39" s="93"/>
      <c r="T39" s="50"/>
    </row>
    <row r="40" spans="2:20" s="30" customFormat="1">
      <c r="B40" s="62"/>
      <c r="C40" s="134">
        <f t="shared" si="13"/>
        <v>21</v>
      </c>
      <c r="D40" s="13" t="s">
        <v>201</v>
      </c>
      <c r="E40" s="48" t="s">
        <v>60</v>
      </c>
      <c r="F40" s="49">
        <v>0</v>
      </c>
      <c r="G40" s="88"/>
      <c r="H40" s="11"/>
      <c r="I40" s="11"/>
      <c r="J40" s="11"/>
      <c r="K40" s="11"/>
      <c r="L40" s="93"/>
      <c r="M40" s="93"/>
      <c r="O40" s="93"/>
      <c r="P40" s="93"/>
      <c r="Q40" s="93"/>
      <c r="R40" s="93"/>
      <c r="S40" s="93"/>
      <c r="T40" s="50"/>
    </row>
    <row r="41" spans="2:20" s="30" customFormat="1">
      <c r="B41" s="62"/>
      <c r="C41" s="134">
        <f t="shared" si="13"/>
        <v>22</v>
      </c>
      <c r="D41" s="13" t="s">
        <v>202</v>
      </c>
      <c r="E41" s="48" t="s">
        <v>60</v>
      </c>
      <c r="F41" s="49">
        <v>0</v>
      </c>
      <c r="G41" s="88"/>
      <c r="H41" s="11"/>
      <c r="I41" s="11"/>
      <c r="J41" s="11"/>
      <c r="K41" s="11"/>
      <c r="L41" s="93"/>
      <c r="M41" s="93"/>
      <c r="O41" s="93"/>
      <c r="P41" s="93"/>
      <c r="Q41" s="93"/>
      <c r="R41" s="93"/>
      <c r="S41" s="93"/>
      <c r="T41" s="50"/>
    </row>
    <row r="42" spans="2:20" s="30" customFormat="1">
      <c r="B42" s="62"/>
      <c r="C42" s="134">
        <f t="shared" si="13"/>
        <v>23</v>
      </c>
      <c r="D42" s="13" t="s">
        <v>203</v>
      </c>
      <c r="E42" s="48" t="s">
        <v>60</v>
      </c>
      <c r="F42" s="49">
        <v>0</v>
      </c>
      <c r="G42" s="88"/>
      <c r="H42" s="11"/>
      <c r="I42" s="11"/>
      <c r="J42" s="11"/>
      <c r="K42" s="11"/>
      <c r="L42" s="93"/>
      <c r="M42" s="93"/>
      <c r="O42" s="93"/>
      <c r="P42" s="93"/>
      <c r="Q42" s="93"/>
      <c r="R42" s="93"/>
      <c r="S42" s="93"/>
      <c r="T42" s="50"/>
    </row>
    <row r="43" spans="2:20" s="30" customFormat="1">
      <c r="B43" s="62"/>
      <c r="C43" s="134">
        <f t="shared" si="13"/>
        <v>24</v>
      </c>
      <c r="D43" s="13" t="s">
        <v>204</v>
      </c>
      <c r="E43" s="48" t="s">
        <v>60</v>
      </c>
      <c r="F43" s="49">
        <v>0</v>
      </c>
      <c r="G43" s="88"/>
      <c r="H43" s="11"/>
      <c r="I43" s="11"/>
      <c r="J43" s="11"/>
      <c r="K43" s="11"/>
      <c r="L43" s="93"/>
      <c r="M43" s="93"/>
      <c r="O43" s="93"/>
      <c r="P43" s="93"/>
      <c r="Q43" s="93"/>
      <c r="R43" s="93"/>
      <c r="S43" s="93"/>
      <c r="T43" s="50"/>
    </row>
    <row r="44" spans="2:20" s="30" customFormat="1">
      <c r="B44" s="62"/>
      <c r="C44" s="134">
        <f t="shared" si="13"/>
        <v>25</v>
      </c>
      <c r="D44" s="13" t="s">
        <v>205</v>
      </c>
      <c r="E44" s="48" t="s">
        <v>60</v>
      </c>
      <c r="F44" s="49">
        <v>0</v>
      </c>
      <c r="G44" s="88"/>
      <c r="H44" s="11"/>
      <c r="I44" s="11"/>
      <c r="J44" s="11"/>
      <c r="K44" s="11"/>
      <c r="L44" s="93"/>
      <c r="M44" s="93"/>
      <c r="O44" s="93"/>
      <c r="P44" s="93"/>
      <c r="Q44" s="93"/>
      <c r="R44" s="93"/>
      <c r="S44" s="93"/>
      <c r="T44" s="50"/>
    </row>
    <row r="45" spans="2:20" s="30" customFormat="1">
      <c r="B45" s="62"/>
      <c r="C45" s="134">
        <f t="shared" si="13"/>
        <v>26</v>
      </c>
      <c r="D45" s="13" t="s">
        <v>209</v>
      </c>
      <c r="E45" s="48" t="s">
        <v>60</v>
      </c>
      <c r="F45" s="49">
        <v>0</v>
      </c>
      <c r="G45" s="88"/>
      <c r="H45" s="94">
        <f t="shared" ref="H45:M45" si="14">SUM(H35:H44)</f>
        <v>0</v>
      </c>
      <c r="I45" s="94">
        <f t="shared" si="14"/>
        <v>0</v>
      </c>
      <c r="J45" s="94">
        <f t="shared" si="14"/>
        <v>0</v>
      </c>
      <c r="K45" s="94">
        <f t="shared" si="14"/>
        <v>0</v>
      </c>
      <c r="L45" s="94">
        <f t="shared" si="14"/>
        <v>0</v>
      </c>
      <c r="M45" s="94">
        <f t="shared" si="14"/>
        <v>0</v>
      </c>
      <c r="O45" s="94">
        <f>SUM(O35:O44)</f>
        <v>0</v>
      </c>
      <c r="P45" s="94">
        <f>SUM(P35:P44)</f>
        <v>0</v>
      </c>
      <c r="Q45" s="94">
        <f>SUM(Q35:Q44)</f>
        <v>0</v>
      </c>
      <c r="R45" s="94">
        <f>SUM(R35:R44)</f>
        <v>0</v>
      </c>
      <c r="S45" s="94">
        <f>SUM(S35:S44)</f>
        <v>0</v>
      </c>
      <c r="T45" s="50"/>
    </row>
    <row r="46" spans="2:20" s="30" customFormat="1" ht="16" thickBot="1">
      <c r="B46" s="51"/>
      <c r="C46" s="52"/>
      <c r="D46" s="89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3"/>
    </row>
    <row r="47" spans="2:20" s="30" customFormat="1">
      <c r="D47" s="80"/>
    </row>
    <row r="48" spans="2:20" s="30" customFormat="1" ht="16" thickBot="1">
      <c r="D48" s="80"/>
    </row>
    <row r="49" spans="2:20" s="30" customFormat="1">
      <c r="B49" s="58"/>
      <c r="C49" s="14"/>
      <c r="D49" s="139"/>
      <c r="E49" s="140"/>
      <c r="F49" s="14"/>
      <c r="G49" s="14"/>
      <c r="H49" s="141"/>
      <c r="I49" s="141"/>
      <c r="J49" s="141"/>
      <c r="K49" s="141"/>
      <c r="L49" s="141"/>
      <c r="M49" s="14"/>
      <c r="N49" s="57"/>
      <c r="O49" s="141"/>
      <c r="P49" s="141"/>
      <c r="Q49" s="141"/>
      <c r="R49" s="141"/>
      <c r="S49" s="141"/>
      <c r="T49" s="61"/>
    </row>
    <row r="50" spans="2:20" s="30" customFormat="1">
      <c r="B50" s="62"/>
      <c r="C50" s="46"/>
      <c r="D50" s="79" t="s">
        <v>129</v>
      </c>
      <c r="E50" s="18"/>
      <c r="F50" s="19"/>
      <c r="G50" s="19"/>
      <c r="H50" s="95"/>
      <c r="I50" s="95"/>
      <c r="J50" s="95"/>
      <c r="K50" s="95"/>
      <c r="L50" s="95"/>
      <c r="M50" s="19"/>
      <c r="O50" s="95"/>
      <c r="P50" s="95"/>
      <c r="Q50" s="95"/>
      <c r="R50" s="95"/>
      <c r="S50" s="95"/>
      <c r="T50" s="50"/>
    </row>
    <row r="51" spans="2:20" s="30" customFormat="1">
      <c r="B51" s="62"/>
      <c r="C51" s="134"/>
      <c r="D51" s="13" t="s">
        <v>170</v>
      </c>
      <c r="E51" s="48"/>
      <c r="F51" s="49"/>
      <c r="G51" s="88"/>
      <c r="H51" s="93" t="str">
        <f>IF(H32=H45,"OK","Error")</f>
        <v>OK</v>
      </c>
      <c r="I51" s="93" t="str">
        <f t="shared" ref="I51:L51" si="15">IF(I32=I45,"OK","Error")</f>
        <v>OK</v>
      </c>
      <c r="J51" s="93" t="str">
        <f t="shared" si="15"/>
        <v>OK</v>
      </c>
      <c r="K51" s="93" t="str">
        <f t="shared" si="15"/>
        <v>OK</v>
      </c>
      <c r="L51" s="93" t="str">
        <f t="shared" si="15"/>
        <v>OK</v>
      </c>
      <c r="M51" s="93" t="str">
        <f t="shared" ref="M51" si="16">IF(M32=M45,"OK","Error")</f>
        <v>OK</v>
      </c>
      <c r="N51" s="152"/>
      <c r="O51" s="93" t="str">
        <f>IF(O32=O45,"OK","Error")</f>
        <v>OK</v>
      </c>
      <c r="P51" s="93" t="str">
        <f t="shared" ref="P51:S51" si="17">IF(P32=P45,"OK","Error")</f>
        <v>OK</v>
      </c>
      <c r="Q51" s="93" t="str">
        <f t="shared" si="17"/>
        <v>OK</v>
      </c>
      <c r="R51" s="93" t="str">
        <f t="shared" si="17"/>
        <v>OK</v>
      </c>
      <c r="S51" s="93" t="str">
        <f t="shared" si="17"/>
        <v>OK</v>
      </c>
      <c r="T51" s="50"/>
    </row>
    <row r="52" spans="2:20" s="30" customFormat="1" ht="16" thickBot="1">
      <c r="B52" s="51"/>
      <c r="C52" s="52"/>
      <c r="D52" s="89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</row>
    <row r="53" spans="2:20" s="30" customFormat="1">
      <c r="D53" s="80"/>
    </row>
    <row r="54" spans="2:20" s="30" customFormat="1">
      <c r="D54" s="80"/>
    </row>
    <row r="55" spans="2:20" s="30" customFormat="1">
      <c r="D55" s="80"/>
    </row>
    <row r="56" spans="2:20" s="30" customFormat="1">
      <c r="D56" s="80"/>
    </row>
    <row r="57" spans="2:20" s="30" customFormat="1">
      <c r="D57" s="80"/>
    </row>
    <row r="58" spans="2:20" s="30" customFormat="1">
      <c r="D58" s="80"/>
    </row>
    <row r="59" spans="2:20" s="30" customFormat="1">
      <c r="D59" s="80"/>
    </row>
    <row r="60" spans="2:20" s="30" customFormat="1">
      <c r="D60" s="80"/>
    </row>
    <row r="61" spans="2:20" s="30" customFormat="1">
      <c r="D61" s="80"/>
    </row>
    <row r="62" spans="2:20" s="30" customFormat="1">
      <c r="D62" s="80"/>
    </row>
    <row r="63" spans="2:20" s="30" customFormat="1">
      <c r="D63" s="80"/>
    </row>
    <row r="64" spans="2:20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17" s="30" customFormat="1">
      <c r="D321" s="80"/>
    </row>
    <row r="322" spans="4:17" s="30" customFormat="1">
      <c r="D322" s="80"/>
    </row>
    <row r="323" spans="4:17" s="30" customFormat="1">
      <c r="D323" s="80"/>
    </row>
    <row r="324" spans="4:17" s="30" customFormat="1">
      <c r="D324" s="80"/>
    </row>
    <row r="325" spans="4:17" s="30" customFormat="1">
      <c r="D325" s="80"/>
    </row>
    <row r="326" spans="4:17" s="30" customFormat="1">
      <c r="D326" s="80"/>
    </row>
    <row r="327" spans="4:17" s="30" customFormat="1">
      <c r="D327" s="80"/>
    </row>
    <row r="328" spans="4:17" s="30" customFormat="1">
      <c r="D328" s="80"/>
    </row>
    <row r="329" spans="4:17" s="30" customFormat="1">
      <c r="D329" s="80"/>
    </row>
    <row r="330" spans="4:17" s="30" customFormat="1">
      <c r="D330" s="80"/>
    </row>
    <row r="331" spans="4:17" s="30" customFormat="1">
      <c r="D331" s="80"/>
    </row>
    <row r="332" spans="4:17" s="30" customFormat="1">
      <c r="D332" s="80"/>
    </row>
    <row r="333" spans="4:17" s="30" customFormat="1">
      <c r="D333" s="80"/>
      <c r="Q333"/>
    </row>
  </sheetData>
  <mergeCells count="2">
    <mergeCell ref="O6:S6"/>
    <mergeCell ref="H6:M6"/>
  </mergeCells>
  <conditionalFormatting sqref="AT5">
    <cfRule type="containsText" dxfId="3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29"/>
  <sheetViews>
    <sheetView zoomScale="85" zoomScaleNormal="85" workbookViewId="0"/>
  </sheetViews>
  <sheetFormatPr defaultColWidth="8.921875" defaultRowHeight="12.5"/>
  <cols>
    <col min="1" max="1" width="2.84375" style="55" customWidth="1"/>
    <col min="2" max="2" width="2.53515625" style="55" customWidth="1"/>
    <col min="3" max="3" width="8.921875" style="55"/>
    <col min="4" max="4" width="15" style="128" customWidth="1"/>
    <col min="5" max="5" width="56.921875" style="55" customWidth="1"/>
    <col min="6" max="6" width="21.53515625" style="55" customWidth="1"/>
    <col min="7" max="7" width="28.84375" style="55" customWidth="1"/>
    <col min="8" max="8" width="4.53515625" style="55" customWidth="1"/>
    <col min="9" max="16384" width="8.921875" style="55"/>
  </cols>
  <sheetData>
    <row r="1" spans="2:8" ht="13" thickBot="1"/>
    <row r="2" spans="2:8" ht="13">
      <c r="B2" s="112"/>
      <c r="C2" s="113"/>
      <c r="D2" s="129"/>
      <c r="E2" s="113"/>
      <c r="F2" s="113"/>
      <c r="G2" s="113"/>
      <c r="H2" s="114"/>
    </row>
    <row r="3" spans="2:8" ht="13">
      <c r="B3" s="115"/>
      <c r="C3" s="116" t="s">
        <v>38</v>
      </c>
      <c r="D3" s="130" t="s">
        <v>14</v>
      </c>
      <c r="E3" s="116" t="s">
        <v>39</v>
      </c>
      <c r="F3" s="116" t="s">
        <v>40</v>
      </c>
      <c r="G3" s="116" t="s">
        <v>41</v>
      </c>
      <c r="H3" s="117"/>
    </row>
    <row r="4" spans="2:8">
      <c r="B4" s="115"/>
      <c r="C4" s="375">
        <v>1.1000000000000001</v>
      </c>
      <c r="D4" s="377">
        <v>45443</v>
      </c>
      <c r="E4" s="126" t="s">
        <v>852</v>
      </c>
      <c r="F4" s="126"/>
      <c r="G4" s="127"/>
      <c r="H4" s="117"/>
    </row>
    <row r="5" spans="2:8">
      <c r="B5" s="115"/>
      <c r="C5" s="376"/>
      <c r="D5" s="131"/>
      <c r="E5" s="119"/>
      <c r="F5" s="119"/>
      <c r="G5" s="118"/>
      <c r="H5" s="117"/>
    </row>
    <row r="6" spans="2:8">
      <c r="B6" s="115"/>
      <c r="C6" s="376"/>
      <c r="D6" s="131"/>
      <c r="E6" s="119"/>
      <c r="F6" s="119"/>
      <c r="G6" s="118"/>
      <c r="H6" s="117"/>
    </row>
    <row r="7" spans="2:8">
      <c r="B7" s="115"/>
      <c r="C7" s="376"/>
      <c r="D7" s="131"/>
      <c r="E7" s="119"/>
      <c r="F7" s="119"/>
      <c r="G7" s="118"/>
      <c r="H7" s="117"/>
    </row>
    <row r="8" spans="2:8">
      <c r="B8" s="115"/>
      <c r="C8" s="376"/>
      <c r="D8" s="131"/>
      <c r="E8" s="119"/>
      <c r="F8" s="119"/>
      <c r="G8" s="118"/>
      <c r="H8" s="117"/>
    </row>
    <row r="9" spans="2:8">
      <c r="B9" s="115"/>
      <c r="C9" s="376"/>
      <c r="D9" s="131"/>
      <c r="E9" s="119"/>
      <c r="F9" s="119"/>
      <c r="G9" s="118"/>
      <c r="H9" s="117"/>
    </row>
    <row r="10" spans="2:8">
      <c r="B10" s="115"/>
      <c r="C10" s="376"/>
      <c r="D10" s="131"/>
      <c r="E10" s="119"/>
      <c r="F10" s="119"/>
      <c r="G10" s="118"/>
      <c r="H10" s="117"/>
    </row>
    <row r="11" spans="2:8">
      <c r="B11" s="115"/>
      <c r="C11" s="376"/>
      <c r="D11" s="131"/>
      <c r="E11" s="119"/>
      <c r="F11" s="119"/>
      <c r="G11" s="118"/>
      <c r="H11" s="117"/>
    </row>
    <row r="12" spans="2:8">
      <c r="B12" s="115"/>
      <c r="C12" s="376"/>
      <c r="D12" s="131"/>
      <c r="E12" s="119"/>
      <c r="F12" s="119"/>
      <c r="G12" s="118"/>
      <c r="H12" s="117"/>
    </row>
    <row r="13" spans="2:8">
      <c r="B13" s="115"/>
      <c r="C13" s="376"/>
      <c r="D13" s="131"/>
      <c r="E13" s="119"/>
      <c r="F13" s="119"/>
      <c r="G13" s="118"/>
      <c r="H13" s="117"/>
    </row>
    <row r="14" spans="2:8">
      <c r="B14" s="115"/>
      <c r="C14" s="376"/>
      <c r="D14" s="131"/>
      <c r="E14" s="119"/>
      <c r="F14" s="119"/>
      <c r="G14" s="118"/>
      <c r="H14" s="117"/>
    </row>
    <row r="15" spans="2:8">
      <c r="B15" s="115"/>
      <c r="C15" s="376"/>
      <c r="D15" s="131"/>
      <c r="E15" s="119"/>
      <c r="F15" s="119"/>
      <c r="G15" s="118"/>
      <c r="H15" s="117"/>
    </row>
    <row r="16" spans="2:8">
      <c r="B16" s="115"/>
      <c r="C16" s="376"/>
      <c r="D16" s="131"/>
      <c r="E16" s="119"/>
      <c r="F16" s="119"/>
      <c r="G16" s="118"/>
      <c r="H16" s="117"/>
    </row>
    <row r="17" spans="2:8">
      <c r="B17" s="115"/>
      <c r="C17" s="376"/>
      <c r="D17" s="131"/>
      <c r="E17" s="119"/>
      <c r="F17" s="119"/>
      <c r="G17" s="118"/>
      <c r="H17" s="117"/>
    </row>
    <row r="18" spans="2:8">
      <c r="B18" s="115"/>
      <c r="C18" s="376"/>
      <c r="D18" s="131"/>
      <c r="E18" s="119"/>
      <c r="F18" s="119"/>
      <c r="G18" s="118"/>
      <c r="H18" s="117"/>
    </row>
    <row r="19" spans="2:8">
      <c r="B19" s="115"/>
      <c r="C19" s="376"/>
      <c r="D19" s="131"/>
      <c r="E19" s="119"/>
      <c r="F19" s="119"/>
      <c r="G19" s="118"/>
      <c r="H19" s="117"/>
    </row>
    <row r="20" spans="2:8">
      <c r="B20" s="115"/>
      <c r="C20" s="376"/>
      <c r="D20" s="131"/>
      <c r="E20" s="119"/>
      <c r="F20" s="119"/>
      <c r="G20" s="118"/>
      <c r="H20" s="117"/>
    </row>
    <row r="21" spans="2:8">
      <c r="B21" s="115"/>
      <c r="C21" s="376"/>
      <c r="D21" s="131"/>
      <c r="E21" s="119"/>
      <c r="F21" s="119"/>
      <c r="G21" s="118"/>
      <c r="H21" s="117"/>
    </row>
    <row r="22" spans="2:8">
      <c r="B22" s="115"/>
      <c r="C22" s="376"/>
      <c r="D22" s="131"/>
      <c r="E22" s="119"/>
      <c r="F22" s="119"/>
      <c r="G22" s="118"/>
      <c r="H22" s="117"/>
    </row>
    <row r="23" spans="2:8">
      <c r="B23" s="115"/>
      <c r="C23" s="376"/>
      <c r="D23" s="131"/>
      <c r="E23" s="119"/>
      <c r="F23" s="119"/>
      <c r="G23" s="118"/>
      <c r="H23" s="117"/>
    </row>
    <row r="24" spans="2:8">
      <c r="B24" s="115"/>
      <c r="C24" s="376"/>
      <c r="D24" s="131"/>
      <c r="E24" s="119"/>
      <c r="F24" s="119"/>
      <c r="G24" s="118"/>
      <c r="H24" s="117"/>
    </row>
    <row r="25" spans="2:8">
      <c r="B25" s="115"/>
      <c r="C25" s="376"/>
      <c r="D25" s="131"/>
      <c r="E25" s="119"/>
      <c r="F25" s="119"/>
      <c r="G25" s="118"/>
      <c r="H25" s="117"/>
    </row>
    <row r="26" spans="2:8">
      <c r="B26" s="115"/>
      <c r="C26" s="376"/>
      <c r="D26" s="131"/>
      <c r="E26" s="119"/>
      <c r="F26" s="119"/>
      <c r="G26" s="118"/>
      <c r="H26" s="117"/>
    </row>
    <row r="27" spans="2:8">
      <c r="B27" s="115"/>
      <c r="C27" s="376"/>
      <c r="D27" s="131"/>
      <c r="E27" s="119"/>
      <c r="F27" s="119"/>
      <c r="G27" s="118"/>
      <c r="H27" s="117"/>
    </row>
    <row r="28" spans="2:8">
      <c r="B28" s="115"/>
      <c r="C28" s="120"/>
      <c r="D28" s="132"/>
      <c r="E28" s="121"/>
      <c r="F28" s="121"/>
      <c r="G28" s="122"/>
      <c r="H28" s="117"/>
    </row>
    <row r="29" spans="2:8" ht="13" thickBot="1">
      <c r="B29" s="123"/>
      <c r="C29" s="124"/>
      <c r="D29" s="133"/>
      <c r="E29" s="124"/>
      <c r="F29" s="124"/>
      <c r="G29" s="124"/>
      <c r="H29" s="125"/>
    </row>
  </sheetData>
  <phoneticPr fontId="1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 tint="0.39997558519241921"/>
  </sheetPr>
  <dimension ref="A1:CS339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7" width="4.61328125" customWidth="1"/>
    <col min="8" max="12" width="11.3828125" customWidth="1"/>
    <col min="13" max="13" width="11.61328125" customWidth="1"/>
    <col min="14" max="14" width="2.61328125" style="30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14"/>
      <c r="H2" s="14"/>
      <c r="I2" s="14"/>
      <c r="J2" s="14"/>
      <c r="K2" s="14"/>
      <c r="L2" s="14"/>
      <c r="M2" s="14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6"/>
      <c r="H3" s="16"/>
      <c r="I3" s="16"/>
      <c r="J3" s="16"/>
      <c r="K3" s="16"/>
      <c r="L3" s="16"/>
      <c r="M3" s="16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6"/>
      <c r="H4" s="16"/>
      <c r="I4" s="16"/>
      <c r="J4" s="16"/>
      <c r="K4" s="16"/>
      <c r="L4" s="16"/>
      <c r="M4" s="16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713</v>
      </c>
      <c r="D5" s="26"/>
      <c r="E5" s="15"/>
      <c r="F5" s="16"/>
      <c r="G5" s="16"/>
      <c r="H5" s="16"/>
      <c r="I5" s="16"/>
      <c r="J5" s="16"/>
      <c r="K5" s="16"/>
      <c r="L5" s="16"/>
      <c r="M5" s="16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5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5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7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5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62"/>
      <c r="D10" s="80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50"/>
      <c r="W10" s="54"/>
    </row>
    <row r="11" spans="2:97" s="30" customFormat="1">
      <c r="B11" s="62"/>
      <c r="C11" s="46" t="s">
        <v>0</v>
      </c>
      <c r="D11" s="79" t="s">
        <v>152</v>
      </c>
      <c r="E11" s="18"/>
      <c r="F11" s="19"/>
      <c r="G11" s="19"/>
      <c r="H11" s="19"/>
      <c r="I11" s="19"/>
      <c r="J11" s="19"/>
      <c r="K11" s="19"/>
      <c r="L11" s="19"/>
      <c r="M11" s="19"/>
      <c r="T11" s="50"/>
      <c r="W11" s="54"/>
    </row>
    <row r="12" spans="2:97" s="30" customFormat="1" ht="16.25" customHeight="1">
      <c r="B12" s="62"/>
      <c r="C12" s="7">
        <v>1</v>
      </c>
      <c r="D12" s="13" t="s">
        <v>417</v>
      </c>
      <c r="E12" s="48" t="s">
        <v>15</v>
      </c>
      <c r="F12" s="49">
        <v>1</v>
      </c>
      <c r="G12" s="88"/>
      <c r="H12" s="11"/>
      <c r="I12" s="11"/>
      <c r="J12" s="11"/>
      <c r="K12" s="11"/>
      <c r="L12" s="21"/>
      <c r="M12" s="21"/>
      <c r="N12" s="98"/>
      <c r="O12" s="21"/>
      <c r="P12" s="21"/>
      <c r="Q12" s="21"/>
      <c r="R12" s="21"/>
      <c r="S12" s="21"/>
      <c r="T12" s="50"/>
      <c r="W12" s="54"/>
    </row>
    <row r="13" spans="2:97" s="30" customFormat="1">
      <c r="B13" s="62"/>
      <c r="C13" s="7">
        <f>C12+1</f>
        <v>2</v>
      </c>
      <c r="D13" s="13" t="s">
        <v>414</v>
      </c>
      <c r="E13" s="48" t="s">
        <v>60</v>
      </c>
      <c r="F13" s="49">
        <v>0</v>
      </c>
      <c r="G13" s="88"/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  <c r="W13" s="54"/>
    </row>
    <row r="14" spans="2:97" s="30" customFormat="1">
      <c r="B14" s="62"/>
      <c r="C14" s="7">
        <f>C13+1</f>
        <v>3</v>
      </c>
      <c r="D14" s="13" t="s">
        <v>415</v>
      </c>
      <c r="E14" s="48" t="s">
        <v>60</v>
      </c>
      <c r="F14" s="49">
        <v>0</v>
      </c>
      <c r="G14" s="88"/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7" s="30" customFormat="1">
      <c r="B15" s="62"/>
      <c r="C15" s="7">
        <f t="shared" ref="C15:C16" si="0">C14+1</f>
        <v>4</v>
      </c>
      <c r="D15" s="13" t="s">
        <v>416</v>
      </c>
      <c r="E15" s="48" t="s">
        <v>60</v>
      </c>
      <c r="F15" s="49">
        <v>0</v>
      </c>
      <c r="G15" s="88"/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5</v>
      </c>
      <c r="D16" s="13" t="s">
        <v>159</v>
      </c>
      <c r="E16" s="48" t="s">
        <v>60</v>
      </c>
      <c r="F16" s="49">
        <v>0</v>
      </c>
      <c r="G16" s="88"/>
      <c r="H16" s="94">
        <f>SUM(H13:H15)</f>
        <v>0</v>
      </c>
      <c r="I16" s="94">
        <f t="shared" ref="I16:L16" si="1">SUM(I13:I15)</f>
        <v>0</v>
      </c>
      <c r="J16" s="94">
        <f t="shared" si="1"/>
        <v>0</v>
      </c>
      <c r="K16" s="94">
        <f t="shared" si="1"/>
        <v>0</v>
      </c>
      <c r="L16" s="94">
        <f t="shared" si="1"/>
        <v>0</v>
      </c>
      <c r="M16" s="94">
        <f t="shared" ref="M16" si="2">SUM(M13:M15)</f>
        <v>0</v>
      </c>
      <c r="O16" s="94">
        <f>SUM(O13:O15)</f>
        <v>0</v>
      </c>
      <c r="P16" s="94">
        <f t="shared" ref="P16:S16" si="3">SUM(P13:P15)</f>
        <v>0</v>
      </c>
      <c r="Q16" s="94">
        <f t="shared" si="3"/>
        <v>0</v>
      </c>
      <c r="R16" s="94">
        <f t="shared" si="3"/>
        <v>0</v>
      </c>
      <c r="S16" s="94">
        <f t="shared" si="3"/>
        <v>0</v>
      </c>
      <c r="T16" s="50"/>
    </row>
    <row r="17" spans="2:20" s="30" customFormat="1">
      <c r="B17" s="62"/>
      <c r="C17" s="15"/>
      <c r="D17" s="28"/>
      <c r="E17" s="27"/>
      <c r="F17" s="15"/>
      <c r="G17" s="15"/>
      <c r="H17" s="96"/>
      <c r="I17" s="96"/>
      <c r="J17" s="96"/>
      <c r="K17" s="96"/>
      <c r="L17" s="96"/>
      <c r="M17" s="96"/>
      <c r="O17" s="96"/>
      <c r="P17" s="96"/>
      <c r="Q17" s="96"/>
      <c r="R17" s="96"/>
      <c r="S17" s="96"/>
      <c r="T17" s="50"/>
    </row>
    <row r="18" spans="2:20" s="30" customFormat="1">
      <c r="B18" s="62"/>
      <c r="C18" s="46" t="s">
        <v>1</v>
      </c>
      <c r="D18" s="79" t="s">
        <v>175</v>
      </c>
      <c r="E18" s="18"/>
      <c r="F18" s="19"/>
      <c r="G18" s="19"/>
      <c r="H18" s="95"/>
      <c r="I18" s="95"/>
      <c r="J18" s="95"/>
      <c r="K18" s="95"/>
      <c r="L18" s="95"/>
      <c r="M18" s="95"/>
      <c r="O18" s="95"/>
      <c r="P18" s="95"/>
      <c r="Q18" s="95"/>
      <c r="R18" s="95"/>
      <c r="S18" s="95"/>
      <c r="T18" s="50"/>
    </row>
    <row r="19" spans="2:20" s="30" customFormat="1">
      <c r="B19" s="62"/>
      <c r="C19" s="7">
        <f>C16+1</f>
        <v>6</v>
      </c>
      <c r="D19" s="13" t="s">
        <v>407</v>
      </c>
      <c r="E19" s="48" t="s">
        <v>15</v>
      </c>
      <c r="F19" s="49">
        <v>1</v>
      </c>
      <c r="G19" s="88"/>
      <c r="H19" s="11"/>
      <c r="I19" s="11"/>
      <c r="J19" s="11"/>
      <c r="K19" s="11"/>
      <c r="L19" s="21"/>
      <c r="M19" s="21"/>
      <c r="N19" s="98"/>
      <c r="O19" s="21"/>
      <c r="P19" s="21"/>
      <c r="Q19" s="21"/>
      <c r="R19" s="21"/>
      <c r="S19" s="21"/>
      <c r="T19" s="50"/>
    </row>
    <row r="20" spans="2:20" s="30" customFormat="1">
      <c r="B20" s="62"/>
      <c r="C20" s="7">
        <f t="shared" ref="C20:C21" si="4">C19+1</f>
        <v>7</v>
      </c>
      <c r="D20" s="13" t="s">
        <v>176</v>
      </c>
      <c r="E20" s="48" t="s">
        <v>60</v>
      </c>
      <c r="F20" s="49">
        <v>0</v>
      </c>
      <c r="G20" s="88"/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>
      <c r="B21" s="62"/>
      <c r="C21" s="7">
        <f t="shared" si="4"/>
        <v>8</v>
      </c>
      <c r="D21" s="13" t="s">
        <v>176</v>
      </c>
      <c r="E21" s="48" t="s">
        <v>60</v>
      </c>
      <c r="F21" s="49">
        <v>0</v>
      </c>
      <c r="G21" s="88"/>
      <c r="H21" s="94">
        <f>H20</f>
        <v>0</v>
      </c>
      <c r="I21" s="94">
        <f t="shared" ref="I21:L21" si="5">I20</f>
        <v>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ref="M21" si="6">M20</f>
        <v>0</v>
      </c>
      <c r="O21" s="94">
        <f>O20</f>
        <v>0</v>
      </c>
      <c r="P21" s="94">
        <f t="shared" ref="P21:S21" si="7">P20</f>
        <v>0</v>
      </c>
      <c r="Q21" s="94">
        <f t="shared" si="7"/>
        <v>0</v>
      </c>
      <c r="R21" s="94">
        <f t="shared" si="7"/>
        <v>0</v>
      </c>
      <c r="S21" s="94">
        <f t="shared" si="7"/>
        <v>0</v>
      </c>
      <c r="T21" s="50"/>
    </row>
    <row r="22" spans="2:20" s="30" customFormat="1">
      <c r="B22" s="62"/>
      <c r="C22" s="15"/>
      <c r="D22" s="28"/>
      <c r="E22" s="27"/>
      <c r="F22" s="15"/>
      <c r="G22" s="15"/>
      <c r="H22" s="96"/>
      <c r="I22" s="96"/>
      <c r="J22" s="96"/>
      <c r="K22" s="96"/>
      <c r="L22" s="96"/>
      <c r="M22" s="96"/>
      <c r="O22" s="96"/>
      <c r="P22" s="96"/>
      <c r="Q22" s="96"/>
      <c r="R22" s="96"/>
      <c r="S22" s="96"/>
      <c r="T22" s="50"/>
    </row>
    <row r="23" spans="2:20" s="30" customFormat="1">
      <c r="B23" s="62"/>
      <c r="C23" s="46" t="s">
        <v>8</v>
      </c>
      <c r="D23" s="79" t="s">
        <v>151</v>
      </c>
      <c r="E23" s="18"/>
      <c r="F23" s="19"/>
      <c r="G23" s="19"/>
      <c r="H23" s="95"/>
      <c r="I23" s="95"/>
      <c r="J23" s="95"/>
      <c r="K23" s="95"/>
      <c r="L23" s="95"/>
      <c r="M23" s="95"/>
      <c r="O23" s="95"/>
      <c r="P23" s="95"/>
      <c r="Q23" s="95"/>
      <c r="R23" s="95"/>
      <c r="S23" s="95"/>
      <c r="T23" s="50"/>
    </row>
    <row r="24" spans="2:20" s="30" customFormat="1">
      <c r="B24" s="62"/>
      <c r="C24" s="7">
        <f>C21+1</f>
        <v>9</v>
      </c>
      <c r="D24" s="13" t="s">
        <v>153</v>
      </c>
      <c r="E24" s="48" t="s">
        <v>60</v>
      </c>
      <c r="F24" s="49">
        <v>0</v>
      </c>
      <c r="G24" s="88"/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>
      <c r="B25" s="62"/>
      <c r="C25" s="7">
        <f t="shared" ref="C25:C29" si="8">C24+1</f>
        <v>10</v>
      </c>
      <c r="D25" s="13" t="s">
        <v>154</v>
      </c>
      <c r="E25" s="48" t="s">
        <v>60</v>
      </c>
      <c r="F25" s="49">
        <v>0</v>
      </c>
      <c r="G25" s="88"/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si="8"/>
        <v>11</v>
      </c>
      <c r="D26" s="13" t="s">
        <v>155</v>
      </c>
      <c r="E26" s="48" t="s">
        <v>60</v>
      </c>
      <c r="F26" s="49">
        <v>0</v>
      </c>
      <c r="G26" s="88"/>
      <c r="H26" s="151"/>
      <c r="I26" s="151"/>
      <c r="J26" s="151"/>
      <c r="K26" s="151"/>
      <c r="L26" s="151"/>
      <c r="M26" s="151"/>
      <c r="O26" s="151"/>
      <c r="P26" s="151"/>
      <c r="Q26" s="151"/>
      <c r="R26" s="151"/>
      <c r="S26" s="151"/>
      <c r="T26" s="50"/>
    </row>
    <row r="27" spans="2:20" s="30" customFormat="1">
      <c r="B27" s="62"/>
      <c r="C27" s="7">
        <f t="shared" si="8"/>
        <v>12</v>
      </c>
      <c r="D27" s="13" t="s">
        <v>156</v>
      </c>
      <c r="E27" s="48" t="s">
        <v>60</v>
      </c>
      <c r="F27" s="49">
        <v>0</v>
      </c>
      <c r="G27" s="88"/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13</v>
      </c>
      <c r="D28" s="13" t="s">
        <v>157</v>
      </c>
      <c r="E28" s="48" t="s">
        <v>60</v>
      </c>
      <c r="F28" s="49">
        <v>0</v>
      </c>
      <c r="G28" s="88"/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14</v>
      </c>
      <c r="D29" s="13" t="s">
        <v>158</v>
      </c>
      <c r="E29" s="48" t="s">
        <v>60</v>
      </c>
      <c r="F29" s="49">
        <v>0</v>
      </c>
      <c r="G29" s="88"/>
      <c r="H29" s="94">
        <f t="shared" ref="H29:M29" si="9">SUM(H24:H28)</f>
        <v>0</v>
      </c>
      <c r="I29" s="94">
        <f t="shared" si="9"/>
        <v>0</v>
      </c>
      <c r="J29" s="94">
        <f t="shared" si="9"/>
        <v>0</v>
      </c>
      <c r="K29" s="94">
        <f t="shared" si="9"/>
        <v>0</v>
      </c>
      <c r="L29" s="94">
        <f t="shared" si="9"/>
        <v>0</v>
      </c>
      <c r="M29" s="94">
        <f t="shared" si="9"/>
        <v>0</v>
      </c>
      <c r="O29" s="94">
        <f>SUM(O24:O28)</f>
        <v>0</v>
      </c>
      <c r="P29" s="94">
        <f>SUM(P24:P28)</f>
        <v>0</v>
      </c>
      <c r="Q29" s="94">
        <f>SUM(Q24:Q28)</f>
        <v>0</v>
      </c>
      <c r="R29" s="94">
        <f>SUM(R24:R28)</f>
        <v>0</v>
      </c>
      <c r="S29" s="94">
        <f>SUM(S24:S28)</f>
        <v>0</v>
      </c>
      <c r="T29" s="50"/>
    </row>
    <row r="30" spans="2:20" s="30" customFormat="1">
      <c r="B30" s="62"/>
      <c r="C30" s="15"/>
      <c r="D30" s="28"/>
      <c r="E30" s="27"/>
      <c r="F30" s="15"/>
      <c r="G30" s="15"/>
      <c r="H30" s="96"/>
      <c r="I30" s="96"/>
      <c r="J30" s="96"/>
      <c r="K30" s="96"/>
      <c r="L30" s="96"/>
      <c r="M30" s="96"/>
      <c r="O30" s="96"/>
      <c r="P30" s="96"/>
      <c r="Q30" s="96"/>
      <c r="R30" s="96"/>
      <c r="S30" s="96"/>
      <c r="T30" s="50"/>
    </row>
    <row r="31" spans="2:20" s="30" customFormat="1">
      <c r="B31" s="62"/>
      <c r="C31" s="46" t="s">
        <v>9</v>
      </c>
      <c r="D31" s="79" t="s">
        <v>163</v>
      </c>
      <c r="E31" s="18"/>
      <c r="F31" s="19"/>
      <c r="G31" s="19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0" s="30" customFormat="1">
      <c r="B32" s="62"/>
      <c r="C32" s="7">
        <f>C29+1</f>
        <v>15</v>
      </c>
      <c r="D32" s="13" t="s">
        <v>227</v>
      </c>
      <c r="E32" s="48" t="s">
        <v>60</v>
      </c>
      <c r="F32" s="49">
        <v>0</v>
      </c>
      <c r="G32" s="88"/>
      <c r="H32" s="94">
        <f>H16+H21+H29</f>
        <v>0</v>
      </c>
      <c r="I32" s="94">
        <f t="shared" ref="I32:L32" si="10">I16+I21+I29</f>
        <v>0</v>
      </c>
      <c r="J32" s="94">
        <f t="shared" si="10"/>
        <v>0</v>
      </c>
      <c r="K32" s="94">
        <f t="shared" si="10"/>
        <v>0</v>
      </c>
      <c r="L32" s="94">
        <f t="shared" si="10"/>
        <v>0</v>
      </c>
      <c r="M32" s="94">
        <f t="shared" ref="M32" si="11">M16+M21+M29</f>
        <v>0</v>
      </c>
      <c r="O32" s="94">
        <f>O16+O21+O29</f>
        <v>0</v>
      </c>
      <c r="P32" s="94">
        <f t="shared" ref="P32:S32" si="12">P16+P21+P29</f>
        <v>0</v>
      </c>
      <c r="Q32" s="94">
        <f t="shared" si="12"/>
        <v>0</v>
      </c>
      <c r="R32" s="94">
        <f t="shared" si="12"/>
        <v>0</v>
      </c>
      <c r="S32" s="94">
        <f t="shared" si="12"/>
        <v>0</v>
      </c>
      <c r="T32" s="50"/>
    </row>
    <row r="33" spans="2:20" s="30" customFormat="1">
      <c r="B33" s="62"/>
      <c r="C33" s="15"/>
      <c r="D33" s="28"/>
      <c r="E33" s="27"/>
      <c r="F33" s="15"/>
      <c r="G33" s="15"/>
      <c r="H33" s="96"/>
      <c r="I33" s="96"/>
      <c r="J33" s="96"/>
      <c r="K33" s="96"/>
      <c r="L33" s="96"/>
      <c r="M33" s="96"/>
      <c r="O33" s="96"/>
      <c r="P33" s="96"/>
      <c r="Q33" s="96"/>
      <c r="R33" s="96"/>
      <c r="S33" s="96"/>
      <c r="T33" s="50"/>
    </row>
    <row r="34" spans="2:20" s="30" customFormat="1">
      <c r="B34" s="62"/>
      <c r="C34" s="46" t="s">
        <v>10</v>
      </c>
      <c r="D34" s="79" t="s">
        <v>190</v>
      </c>
      <c r="E34" s="18"/>
      <c r="F34" s="19"/>
      <c r="G34" s="19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134">
        <f>C32+1</f>
        <v>16</v>
      </c>
      <c r="D35" s="13" t="s">
        <v>228</v>
      </c>
      <c r="E35" s="48" t="s">
        <v>60</v>
      </c>
      <c r="F35" s="49">
        <v>0</v>
      </c>
      <c r="G35" s="88"/>
      <c r="H35" s="11"/>
      <c r="I35" s="11"/>
      <c r="J35" s="11"/>
      <c r="K35" s="11"/>
      <c r="L35" s="93"/>
      <c r="M35" s="93"/>
      <c r="O35" s="93"/>
      <c r="P35" s="93"/>
      <c r="Q35" s="93"/>
      <c r="R35" s="93"/>
      <c r="S35" s="93"/>
      <c r="T35" s="50"/>
    </row>
    <row r="36" spans="2:20" s="30" customFormat="1">
      <c r="B36" s="62"/>
      <c r="C36" s="134">
        <f>C35+1</f>
        <v>17</v>
      </c>
      <c r="D36" s="13" t="s">
        <v>230</v>
      </c>
      <c r="E36" s="48" t="s">
        <v>60</v>
      </c>
      <c r="F36" s="49">
        <v>0</v>
      </c>
      <c r="G36" s="88"/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20" s="30" customFormat="1">
      <c r="B37" s="62"/>
      <c r="C37" s="134">
        <f t="shared" ref="C37:C45" si="13">C36+1</f>
        <v>18</v>
      </c>
      <c r="D37" s="13" t="s">
        <v>229</v>
      </c>
      <c r="E37" s="48" t="s">
        <v>60</v>
      </c>
      <c r="F37" s="49">
        <v>0</v>
      </c>
      <c r="G37" s="88"/>
      <c r="H37" s="11"/>
      <c r="I37" s="11"/>
      <c r="J37" s="11"/>
      <c r="K37" s="11"/>
      <c r="L37" s="93"/>
      <c r="M37" s="93"/>
      <c r="O37" s="93"/>
      <c r="P37" s="93"/>
      <c r="Q37" s="93"/>
      <c r="R37" s="93"/>
      <c r="S37" s="93"/>
      <c r="T37" s="50"/>
    </row>
    <row r="38" spans="2:20" s="30" customFormat="1">
      <c r="B38" s="62"/>
      <c r="C38" s="134">
        <f t="shared" si="13"/>
        <v>19</v>
      </c>
      <c r="D38" s="13" t="s">
        <v>231</v>
      </c>
      <c r="E38" s="48" t="s">
        <v>60</v>
      </c>
      <c r="F38" s="49">
        <v>0</v>
      </c>
      <c r="G38" s="88"/>
      <c r="H38" s="11"/>
      <c r="I38" s="11"/>
      <c r="J38" s="11"/>
      <c r="K38" s="11"/>
      <c r="L38" s="93"/>
      <c r="M38" s="93"/>
      <c r="O38" s="93"/>
      <c r="P38" s="93"/>
      <c r="Q38" s="93"/>
      <c r="R38" s="93"/>
      <c r="S38" s="93"/>
      <c r="T38" s="50"/>
    </row>
    <row r="39" spans="2:20" s="30" customFormat="1">
      <c r="B39" s="62"/>
      <c r="C39" s="134">
        <f t="shared" si="13"/>
        <v>20</v>
      </c>
      <c r="D39" s="13" t="s">
        <v>232</v>
      </c>
      <c r="E39" s="48" t="s">
        <v>60</v>
      </c>
      <c r="F39" s="49">
        <v>0</v>
      </c>
      <c r="G39" s="88"/>
      <c r="H39" s="11"/>
      <c r="I39" s="11"/>
      <c r="J39" s="11"/>
      <c r="K39" s="11"/>
      <c r="L39" s="93"/>
      <c r="M39" s="93"/>
      <c r="O39" s="93"/>
      <c r="P39" s="93"/>
      <c r="Q39" s="93"/>
      <c r="R39" s="93"/>
      <c r="S39" s="93"/>
      <c r="T39" s="50"/>
    </row>
    <row r="40" spans="2:20" s="30" customFormat="1">
      <c r="B40" s="62"/>
      <c r="C40" s="134">
        <f t="shared" si="13"/>
        <v>21</v>
      </c>
      <c r="D40" s="13" t="s">
        <v>233</v>
      </c>
      <c r="E40" s="48" t="s">
        <v>60</v>
      </c>
      <c r="F40" s="49">
        <v>0</v>
      </c>
      <c r="G40" s="88"/>
      <c r="H40" s="11"/>
      <c r="I40" s="11"/>
      <c r="J40" s="11"/>
      <c r="K40" s="11"/>
      <c r="L40" s="93"/>
      <c r="M40" s="93"/>
      <c r="O40" s="93"/>
      <c r="P40" s="93"/>
      <c r="Q40" s="93"/>
      <c r="R40" s="93"/>
      <c r="S40" s="93"/>
      <c r="T40" s="50"/>
    </row>
    <row r="41" spans="2:20" s="30" customFormat="1">
      <c r="B41" s="62"/>
      <c r="C41" s="134">
        <f t="shared" si="13"/>
        <v>22</v>
      </c>
      <c r="D41" s="13" t="s">
        <v>234</v>
      </c>
      <c r="E41" s="48" t="s">
        <v>60</v>
      </c>
      <c r="F41" s="49">
        <v>0</v>
      </c>
      <c r="G41" s="88"/>
      <c r="H41" s="11"/>
      <c r="I41" s="11"/>
      <c r="J41" s="11"/>
      <c r="K41" s="11"/>
      <c r="L41" s="93"/>
      <c r="M41" s="93"/>
      <c r="O41" s="93"/>
      <c r="P41" s="93"/>
      <c r="Q41" s="93"/>
      <c r="R41" s="93"/>
      <c r="S41" s="93"/>
      <c r="T41" s="50"/>
    </row>
    <row r="42" spans="2:20" s="30" customFormat="1">
      <c r="B42" s="62"/>
      <c r="C42" s="134">
        <f t="shared" si="13"/>
        <v>23</v>
      </c>
      <c r="D42" s="13" t="s">
        <v>235</v>
      </c>
      <c r="E42" s="48" t="s">
        <v>60</v>
      </c>
      <c r="F42" s="49">
        <v>0</v>
      </c>
      <c r="G42" s="88"/>
      <c r="H42" s="11"/>
      <c r="I42" s="11"/>
      <c r="J42" s="11"/>
      <c r="K42" s="11"/>
      <c r="L42" s="93"/>
      <c r="M42" s="93"/>
      <c r="O42" s="93"/>
      <c r="P42" s="93"/>
      <c r="Q42" s="93"/>
      <c r="R42" s="93"/>
      <c r="S42" s="93"/>
      <c r="T42" s="50"/>
    </row>
    <row r="43" spans="2:20" s="30" customFormat="1">
      <c r="B43" s="62"/>
      <c r="C43" s="134">
        <f t="shared" si="13"/>
        <v>24</v>
      </c>
      <c r="D43" s="13" t="s">
        <v>204</v>
      </c>
      <c r="E43" s="48" t="s">
        <v>60</v>
      </c>
      <c r="F43" s="49">
        <v>0</v>
      </c>
      <c r="G43" s="88"/>
      <c r="H43" s="11"/>
      <c r="I43" s="11"/>
      <c r="J43" s="11"/>
      <c r="K43" s="11"/>
      <c r="L43" s="93"/>
      <c r="M43" s="93"/>
      <c r="O43" s="93"/>
      <c r="P43" s="93"/>
      <c r="Q43" s="93"/>
      <c r="R43" s="93"/>
      <c r="S43" s="93"/>
      <c r="T43" s="50"/>
    </row>
    <row r="44" spans="2:20" s="30" customFormat="1">
      <c r="B44" s="62"/>
      <c r="C44" s="134">
        <f t="shared" si="13"/>
        <v>25</v>
      </c>
      <c r="D44" s="13" t="s">
        <v>205</v>
      </c>
      <c r="E44" s="48" t="s">
        <v>60</v>
      </c>
      <c r="F44" s="49">
        <v>0</v>
      </c>
      <c r="G44" s="88"/>
      <c r="H44" s="11"/>
      <c r="I44" s="11"/>
      <c r="J44" s="11"/>
      <c r="K44" s="11"/>
      <c r="L44" s="93"/>
      <c r="M44" s="93"/>
      <c r="O44" s="93"/>
      <c r="P44" s="93"/>
      <c r="Q44" s="93"/>
      <c r="R44" s="93"/>
      <c r="S44" s="93"/>
      <c r="T44" s="50"/>
    </row>
    <row r="45" spans="2:20" s="30" customFormat="1">
      <c r="B45" s="62"/>
      <c r="C45" s="134">
        <f t="shared" si="13"/>
        <v>26</v>
      </c>
      <c r="D45" s="13" t="s">
        <v>227</v>
      </c>
      <c r="E45" s="48" t="s">
        <v>60</v>
      </c>
      <c r="F45" s="49">
        <v>0</v>
      </c>
      <c r="G45" s="88"/>
      <c r="H45" s="94">
        <f t="shared" ref="H45:M45" si="14">SUM(H35:H44)</f>
        <v>0</v>
      </c>
      <c r="I45" s="94">
        <f t="shared" si="14"/>
        <v>0</v>
      </c>
      <c r="J45" s="94">
        <f t="shared" si="14"/>
        <v>0</v>
      </c>
      <c r="K45" s="94">
        <f t="shared" si="14"/>
        <v>0</v>
      </c>
      <c r="L45" s="94">
        <f t="shared" si="14"/>
        <v>0</v>
      </c>
      <c r="M45" s="94">
        <f t="shared" si="14"/>
        <v>0</v>
      </c>
      <c r="O45" s="94">
        <f>SUM(O35:O44)</f>
        <v>0</v>
      </c>
      <c r="P45" s="94">
        <f>SUM(P35:P44)</f>
        <v>0</v>
      </c>
      <c r="Q45" s="94">
        <f>SUM(Q35:Q44)</f>
        <v>0</v>
      </c>
      <c r="R45" s="94">
        <f>SUM(R35:R44)</f>
        <v>0</v>
      </c>
      <c r="S45" s="94">
        <f>SUM(S35:S44)</f>
        <v>0</v>
      </c>
      <c r="T45" s="50"/>
    </row>
    <row r="46" spans="2:20" s="30" customFormat="1">
      <c r="B46" s="62"/>
      <c r="C46" s="27"/>
      <c r="D46" s="28"/>
      <c r="E46" s="27"/>
      <c r="F46" s="15"/>
      <c r="G46" s="15"/>
      <c r="H46" s="96"/>
      <c r="I46" s="96"/>
      <c r="J46" s="96"/>
      <c r="K46" s="96"/>
      <c r="L46" s="96"/>
      <c r="M46" s="96"/>
      <c r="O46" s="96"/>
      <c r="P46" s="96"/>
      <c r="Q46" s="96"/>
      <c r="R46" s="96"/>
      <c r="S46" s="96"/>
      <c r="T46" s="50"/>
    </row>
    <row r="47" spans="2:20" s="30" customFormat="1">
      <c r="B47" s="62"/>
      <c r="C47" s="46" t="s">
        <v>11</v>
      </c>
      <c r="D47" s="79" t="s">
        <v>366</v>
      </c>
      <c r="E47" s="18"/>
      <c r="F47" s="19"/>
      <c r="G47" s="19"/>
      <c r="H47" s="95"/>
      <c r="I47" s="95"/>
      <c r="J47" s="95"/>
      <c r="K47" s="95"/>
      <c r="L47" s="95"/>
      <c r="M47" s="95"/>
      <c r="O47" s="95"/>
      <c r="P47" s="95"/>
      <c r="Q47" s="95"/>
      <c r="R47" s="95"/>
      <c r="S47" s="95"/>
      <c r="T47" s="50"/>
    </row>
    <row r="48" spans="2:20" s="30" customFormat="1">
      <c r="B48" s="62"/>
      <c r="C48" s="134">
        <f>C45+1</f>
        <v>27</v>
      </c>
      <c r="D48" s="13" t="s">
        <v>299</v>
      </c>
      <c r="E48" s="48" t="s">
        <v>60</v>
      </c>
      <c r="F48" s="49">
        <v>0</v>
      </c>
      <c r="G48" s="88"/>
      <c r="H48" s="11"/>
      <c r="I48" s="11"/>
      <c r="J48" s="11"/>
      <c r="K48" s="11"/>
      <c r="L48" s="93"/>
      <c r="M48" s="93"/>
      <c r="O48" s="93"/>
      <c r="P48" s="93"/>
      <c r="Q48" s="93"/>
      <c r="R48" s="93"/>
      <c r="S48" s="93"/>
      <c r="T48" s="50"/>
    </row>
    <row r="49" spans="2:20" s="30" customFormat="1">
      <c r="B49" s="62"/>
      <c r="C49" s="134">
        <f>C48+1</f>
        <v>28</v>
      </c>
      <c r="D49" s="13" t="s">
        <v>365</v>
      </c>
      <c r="E49" s="48" t="s">
        <v>60</v>
      </c>
      <c r="F49" s="49">
        <v>0</v>
      </c>
      <c r="G49" s="88"/>
      <c r="H49" s="11"/>
      <c r="I49" s="11"/>
      <c r="J49" s="11"/>
      <c r="K49" s="11"/>
      <c r="L49" s="93"/>
      <c r="M49" s="93"/>
      <c r="O49" s="93"/>
      <c r="P49" s="93"/>
      <c r="Q49" s="93"/>
      <c r="R49" s="93"/>
      <c r="S49" s="93"/>
      <c r="T49" s="50"/>
    </row>
    <row r="50" spans="2:20" s="30" customFormat="1">
      <c r="B50" s="62"/>
      <c r="C50" s="134">
        <f t="shared" ref="C50:C51" si="15">C49+1</f>
        <v>29</v>
      </c>
      <c r="D50" s="13" t="s">
        <v>364</v>
      </c>
      <c r="E50" s="48" t="s">
        <v>60</v>
      </c>
      <c r="F50" s="49">
        <v>0</v>
      </c>
      <c r="G50" s="88"/>
      <c r="H50" s="11"/>
      <c r="I50" s="11"/>
      <c r="J50" s="11"/>
      <c r="K50" s="11"/>
      <c r="L50" s="93"/>
      <c r="M50" s="93"/>
      <c r="O50" s="93"/>
      <c r="P50" s="93"/>
      <c r="Q50" s="93"/>
      <c r="R50" s="93"/>
      <c r="S50" s="93"/>
      <c r="T50" s="50"/>
    </row>
    <row r="51" spans="2:20" s="30" customFormat="1">
      <c r="B51" s="62"/>
      <c r="C51" s="134">
        <f t="shared" si="15"/>
        <v>30</v>
      </c>
      <c r="D51" s="13" t="s">
        <v>367</v>
      </c>
      <c r="E51" s="48" t="s">
        <v>60</v>
      </c>
      <c r="F51" s="49">
        <v>0</v>
      </c>
      <c r="G51" s="88"/>
      <c r="H51" s="94">
        <f>SUM(H48:H50)</f>
        <v>0</v>
      </c>
      <c r="I51" s="94">
        <f t="shared" ref="I51:L51" si="16">SUM(I48:I50)</f>
        <v>0</v>
      </c>
      <c r="J51" s="94">
        <f t="shared" si="16"/>
        <v>0</v>
      </c>
      <c r="K51" s="94">
        <f t="shared" si="16"/>
        <v>0</v>
      </c>
      <c r="L51" s="94">
        <f t="shared" si="16"/>
        <v>0</v>
      </c>
      <c r="M51" s="94">
        <f t="shared" ref="M51" si="17">SUM(M48:M50)</f>
        <v>0</v>
      </c>
      <c r="O51" s="94">
        <f>SUM(O48:O50)</f>
        <v>0</v>
      </c>
      <c r="P51" s="94">
        <f t="shared" ref="P51:S51" si="18">SUM(P48:P50)</f>
        <v>0</v>
      </c>
      <c r="Q51" s="94">
        <f t="shared" si="18"/>
        <v>0</v>
      </c>
      <c r="R51" s="94">
        <f t="shared" si="18"/>
        <v>0</v>
      </c>
      <c r="S51" s="94">
        <f t="shared" si="18"/>
        <v>0</v>
      </c>
      <c r="T51" s="50"/>
    </row>
    <row r="52" spans="2:20" s="30" customFormat="1" ht="16" thickBot="1">
      <c r="B52" s="51"/>
      <c r="C52" s="52"/>
      <c r="D52" s="89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</row>
    <row r="53" spans="2:20" s="30" customFormat="1">
      <c r="D53" s="80"/>
    </row>
    <row r="54" spans="2:20" s="30" customFormat="1" ht="16" thickBot="1">
      <c r="D54" s="80"/>
    </row>
    <row r="55" spans="2:20" s="30" customFormat="1">
      <c r="B55" s="58"/>
      <c r="C55" s="14"/>
      <c r="D55" s="139"/>
      <c r="E55" s="140"/>
      <c r="F55" s="14"/>
      <c r="G55" s="14"/>
      <c r="H55" s="141"/>
      <c r="I55" s="141"/>
      <c r="J55" s="141"/>
      <c r="K55" s="141"/>
      <c r="L55" s="141"/>
      <c r="M55" s="141"/>
      <c r="N55" s="57"/>
      <c r="O55" s="141"/>
      <c r="P55" s="141"/>
      <c r="Q55" s="141"/>
      <c r="R55" s="141"/>
      <c r="S55" s="141"/>
      <c r="T55" s="61"/>
    </row>
    <row r="56" spans="2:20" s="30" customFormat="1">
      <c r="B56" s="62"/>
      <c r="C56" s="46"/>
      <c r="D56" s="79" t="s">
        <v>129</v>
      </c>
      <c r="E56" s="18"/>
      <c r="F56" s="19"/>
      <c r="G56" s="19"/>
      <c r="H56" s="95"/>
      <c r="I56" s="95"/>
      <c r="J56" s="95"/>
      <c r="K56" s="95"/>
      <c r="L56" s="95"/>
      <c r="M56" s="95"/>
      <c r="O56" s="95"/>
      <c r="P56" s="95"/>
      <c r="Q56" s="95"/>
      <c r="R56" s="95"/>
      <c r="S56" s="95"/>
      <c r="T56" s="50"/>
    </row>
    <row r="57" spans="2:20" s="30" customFormat="1">
      <c r="B57" s="62"/>
      <c r="C57" s="134"/>
      <c r="D57" s="13" t="s">
        <v>170</v>
      </c>
      <c r="E57" s="48"/>
      <c r="F57" s="49"/>
      <c r="G57" s="88"/>
      <c r="H57" s="93" t="str">
        <f>IF(H32=H45,"OK","Error")</f>
        <v>OK</v>
      </c>
      <c r="I57" s="93" t="str">
        <f t="shared" ref="I57:L57" si="19">IF(I32=I45,"OK","Error")</f>
        <v>OK</v>
      </c>
      <c r="J57" s="93" t="str">
        <f t="shared" si="19"/>
        <v>OK</v>
      </c>
      <c r="K57" s="93" t="str">
        <f t="shared" si="19"/>
        <v>OK</v>
      </c>
      <c r="L57" s="93" t="str">
        <f t="shared" si="19"/>
        <v>OK</v>
      </c>
      <c r="M57" s="93" t="str">
        <f t="shared" ref="M57" si="20">IF(M32=M45,"OK","Error")</f>
        <v>OK</v>
      </c>
      <c r="N57" s="152"/>
      <c r="O57" s="93" t="str">
        <f>IF(O32=O45,"OK","Error")</f>
        <v>OK</v>
      </c>
      <c r="P57" s="93" t="str">
        <f t="shared" ref="P57:S57" si="21">IF(P32=P45,"OK","Error")</f>
        <v>OK</v>
      </c>
      <c r="Q57" s="93" t="str">
        <f t="shared" si="21"/>
        <v>OK</v>
      </c>
      <c r="R57" s="93" t="str">
        <f t="shared" si="21"/>
        <v>OK</v>
      </c>
      <c r="S57" s="93" t="str">
        <f t="shared" si="21"/>
        <v>OK</v>
      </c>
      <c r="T57" s="50"/>
    </row>
    <row r="58" spans="2:20" s="30" customFormat="1" ht="16" thickBot="1">
      <c r="B58" s="51"/>
      <c r="C58" s="52"/>
      <c r="D58" s="89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</row>
    <row r="59" spans="2:20" s="30" customFormat="1">
      <c r="D59" s="80"/>
    </row>
    <row r="60" spans="2:20" s="30" customFormat="1">
      <c r="D60" s="80"/>
    </row>
    <row r="61" spans="2:20" s="30" customFormat="1">
      <c r="D61" s="80"/>
    </row>
    <row r="62" spans="2:20" s="30" customFormat="1">
      <c r="D62" s="80"/>
    </row>
    <row r="63" spans="2:20" s="30" customFormat="1">
      <c r="D63" s="80"/>
    </row>
    <row r="64" spans="2:20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17" s="30" customFormat="1">
      <c r="D337" s="80"/>
    </row>
    <row r="338" spans="4:17" s="30" customFormat="1">
      <c r="D338" s="80"/>
    </row>
    <row r="339" spans="4:17" s="30" customFormat="1">
      <c r="D339" s="80"/>
      <c r="Q339"/>
    </row>
  </sheetData>
  <mergeCells count="2">
    <mergeCell ref="O6:S6"/>
    <mergeCell ref="H6:M6"/>
  </mergeCells>
  <conditionalFormatting sqref="AT5">
    <cfRule type="containsText" dxfId="2" priority="1" operator="containsText" text="ERROR">
      <formula>NOT(ISERROR(SEARCH("ERROR",AT5)))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6" tint="0.39997558519241921"/>
  </sheetPr>
  <dimension ref="A1:CS349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46.53515625" style="2" customWidth="1"/>
    <col min="5" max="5" width="6.921875" customWidth="1"/>
    <col min="6" max="6" width="5.15234375" customWidth="1"/>
    <col min="7" max="7" width="1.3828125" style="30" customWidth="1"/>
    <col min="8" max="13" width="11" customWidth="1"/>
    <col min="14" max="14" width="3.61328125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714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35"/>
      <c r="C10" s="19"/>
      <c r="D10" s="26"/>
      <c r="E10" s="15"/>
      <c r="F10" s="15"/>
      <c r="G10" s="19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19"/>
      <c r="U10" s="35"/>
      <c r="CI10"/>
      <c r="CJ10"/>
      <c r="CK10"/>
      <c r="CL10"/>
      <c r="CM10"/>
      <c r="CN10"/>
      <c r="CO10"/>
      <c r="CP10"/>
      <c r="CQ10"/>
      <c r="CR10"/>
      <c r="CS10"/>
    </row>
    <row r="11" spans="2:97" s="30" customFormat="1">
      <c r="B11" s="35"/>
      <c r="C11" s="19"/>
      <c r="D11" s="26"/>
      <c r="E11" s="15"/>
      <c r="F11" s="15"/>
      <c r="G11" s="19"/>
      <c r="H11" s="19"/>
      <c r="I11" s="19"/>
      <c r="J11" s="19"/>
      <c r="K11" s="19"/>
      <c r="L11" s="19"/>
      <c r="N11" s="80"/>
      <c r="U11" s="62"/>
      <c r="W11" s="80"/>
      <c r="CI11"/>
      <c r="CJ11"/>
      <c r="CK11"/>
      <c r="CL11"/>
      <c r="CM11"/>
      <c r="CN11"/>
      <c r="CO11"/>
      <c r="CP11"/>
      <c r="CQ11"/>
      <c r="CR11"/>
      <c r="CS11"/>
    </row>
    <row r="12" spans="2:97" s="30" customFormat="1">
      <c r="B12" s="62"/>
      <c r="C12" s="46" t="s">
        <v>0</v>
      </c>
      <c r="D12" s="79" t="s">
        <v>211</v>
      </c>
      <c r="U12" s="62"/>
    </row>
    <row r="13" spans="2:97" s="30" customFormat="1">
      <c r="B13" s="62"/>
      <c r="C13" s="7">
        <f>C10+1</f>
        <v>1</v>
      </c>
      <c r="D13" s="13" t="s">
        <v>417</v>
      </c>
      <c r="E13" s="48" t="s">
        <v>15</v>
      </c>
      <c r="F13" s="49">
        <v>1</v>
      </c>
      <c r="H13" s="11"/>
      <c r="I13" s="11"/>
      <c r="J13" s="11"/>
      <c r="K13" s="11"/>
      <c r="L13" s="21"/>
      <c r="M13" s="21"/>
      <c r="N13" s="98"/>
      <c r="O13" s="21"/>
      <c r="P13" s="21"/>
      <c r="Q13" s="21"/>
      <c r="R13" s="21"/>
      <c r="S13" s="21"/>
      <c r="U13" s="62"/>
      <c r="W13" s="54"/>
    </row>
    <row r="14" spans="2:97" s="30" customFormat="1">
      <c r="B14" s="62"/>
      <c r="C14" s="7">
        <f t="shared" ref="C14:C17" si="0">C13+1</f>
        <v>2</v>
      </c>
      <c r="D14" s="13" t="s">
        <v>414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U14" s="62"/>
      <c r="W14" s="54"/>
    </row>
    <row r="15" spans="2:97" s="30" customFormat="1">
      <c r="B15" s="62"/>
      <c r="C15" s="7">
        <f t="shared" si="0"/>
        <v>3</v>
      </c>
      <c r="D15" s="13" t="s">
        <v>415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4</v>
      </c>
      <c r="D16" s="13" t="s">
        <v>416</v>
      </c>
      <c r="E16" s="48" t="s">
        <v>60</v>
      </c>
      <c r="F16" s="49">
        <v>0</v>
      </c>
      <c r="H16" s="11"/>
      <c r="I16" s="11"/>
      <c r="J16" s="11"/>
      <c r="K16" s="11"/>
      <c r="L16" s="93"/>
      <c r="M16" s="93"/>
      <c r="O16" s="93"/>
      <c r="P16" s="93"/>
      <c r="Q16" s="93"/>
      <c r="R16" s="93"/>
      <c r="S16" s="93"/>
      <c r="T16" s="50"/>
    </row>
    <row r="17" spans="2:20" s="30" customFormat="1">
      <c r="B17" s="62"/>
      <c r="C17" s="7">
        <f t="shared" si="0"/>
        <v>5</v>
      </c>
      <c r="D17" s="13" t="s">
        <v>159</v>
      </c>
      <c r="E17" s="48" t="s">
        <v>60</v>
      </c>
      <c r="F17" s="49">
        <v>0</v>
      </c>
      <c r="H17" s="94">
        <f>SUM(H14:H16)</f>
        <v>0</v>
      </c>
      <c r="I17" s="94">
        <f t="shared" ref="I17:L17" si="1">SUM(I14:I16)</f>
        <v>0</v>
      </c>
      <c r="J17" s="94">
        <f t="shared" si="1"/>
        <v>0</v>
      </c>
      <c r="K17" s="94">
        <f t="shared" si="1"/>
        <v>0</v>
      </c>
      <c r="L17" s="94">
        <f t="shared" si="1"/>
        <v>0</v>
      </c>
      <c r="M17" s="94">
        <f t="shared" ref="M17" si="2">SUM(M14:M16)</f>
        <v>0</v>
      </c>
      <c r="O17" s="94">
        <f>SUM(O14:O16)</f>
        <v>0</v>
      </c>
      <c r="P17" s="94">
        <f t="shared" ref="P17:S17" si="3">SUM(P14:P16)</f>
        <v>0</v>
      </c>
      <c r="Q17" s="94">
        <f t="shared" si="3"/>
        <v>0</v>
      </c>
      <c r="R17" s="94">
        <f t="shared" si="3"/>
        <v>0</v>
      </c>
      <c r="S17" s="94">
        <f t="shared" si="3"/>
        <v>0</v>
      </c>
      <c r="T17" s="50"/>
    </row>
    <row r="18" spans="2:20" s="30" customFormat="1">
      <c r="B18" s="62"/>
      <c r="D18" s="80"/>
      <c r="J18" s="80"/>
      <c r="Q18" s="80"/>
      <c r="T18" s="50"/>
    </row>
    <row r="19" spans="2:20" s="30" customFormat="1">
      <c r="B19" s="62"/>
      <c r="C19" s="46" t="s">
        <v>1</v>
      </c>
      <c r="D19" s="79" t="s">
        <v>175</v>
      </c>
      <c r="E19" s="18"/>
      <c r="F19" s="19"/>
      <c r="H19" s="95"/>
      <c r="I19" s="95"/>
      <c r="J19" s="80"/>
      <c r="N19" s="95"/>
      <c r="O19" s="95"/>
      <c r="P19" s="95"/>
      <c r="Q19" s="80"/>
      <c r="T19" s="50"/>
    </row>
    <row r="20" spans="2:20" s="30" customFormat="1">
      <c r="B20" s="62"/>
      <c r="C20" s="7">
        <f>C17+1</f>
        <v>6</v>
      </c>
      <c r="D20" s="13" t="s">
        <v>407</v>
      </c>
      <c r="E20" s="48" t="s">
        <v>15</v>
      </c>
      <c r="F20" s="49">
        <v>1</v>
      </c>
      <c r="H20" s="11"/>
      <c r="I20" s="11"/>
      <c r="J20" s="11"/>
      <c r="K20" s="11"/>
      <c r="L20" s="21"/>
      <c r="M20" s="21"/>
      <c r="N20" s="73"/>
      <c r="O20" s="21"/>
      <c r="P20" s="21"/>
      <c r="Q20" s="21"/>
      <c r="R20" s="21"/>
      <c r="S20" s="21"/>
      <c r="T20" s="50"/>
    </row>
    <row r="21" spans="2:20" s="30" customFormat="1">
      <c r="B21" s="62"/>
      <c r="C21" s="7">
        <f t="shared" ref="C21:C22" si="4">C20+1</f>
        <v>7</v>
      </c>
      <c r="D21" s="13" t="s">
        <v>176</v>
      </c>
      <c r="E21" s="48" t="s">
        <v>60</v>
      </c>
      <c r="F21" s="49">
        <v>0</v>
      </c>
      <c r="H21" s="11"/>
      <c r="I21" s="11"/>
      <c r="J21" s="11"/>
      <c r="K21" s="11"/>
      <c r="L21" s="93"/>
      <c r="M21" s="93"/>
      <c r="N21" s="136"/>
      <c r="O21" s="93"/>
      <c r="P21" s="93"/>
      <c r="Q21" s="93"/>
      <c r="R21" s="93"/>
      <c r="S21" s="93"/>
      <c r="T21" s="50"/>
    </row>
    <row r="22" spans="2:20" s="30" customFormat="1">
      <c r="B22" s="62"/>
      <c r="C22" s="7">
        <f t="shared" si="4"/>
        <v>8</v>
      </c>
      <c r="D22" s="13" t="s">
        <v>176</v>
      </c>
      <c r="E22" s="48" t="s">
        <v>60</v>
      </c>
      <c r="F22" s="49">
        <v>0</v>
      </c>
      <c r="H22" s="94">
        <f t="shared" ref="H22:L22" si="5">H21</f>
        <v>0</v>
      </c>
      <c r="I22" s="94">
        <f t="shared" si="5"/>
        <v>0</v>
      </c>
      <c r="J22" s="94">
        <f t="shared" si="5"/>
        <v>0</v>
      </c>
      <c r="K22" s="94">
        <f t="shared" si="5"/>
        <v>0</v>
      </c>
      <c r="L22" s="94">
        <f t="shared" si="5"/>
        <v>0</v>
      </c>
      <c r="M22" s="94">
        <f t="shared" ref="M22" si="6">M21</f>
        <v>0</v>
      </c>
      <c r="N22" s="137"/>
      <c r="O22" s="94">
        <f t="shared" ref="O22:S22" si="7">O21</f>
        <v>0</v>
      </c>
      <c r="P22" s="94">
        <f t="shared" si="7"/>
        <v>0</v>
      </c>
      <c r="Q22" s="94">
        <f t="shared" si="7"/>
        <v>0</v>
      </c>
      <c r="R22" s="94">
        <f t="shared" si="7"/>
        <v>0</v>
      </c>
      <c r="S22" s="94">
        <f t="shared" si="7"/>
        <v>0</v>
      </c>
      <c r="T22" s="50"/>
    </row>
    <row r="23" spans="2:20" s="30" customFormat="1">
      <c r="B23" s="62"/>
      <c r="C23" s="15"/>
      <c r="D23" s="28"/>
      <c r="E23" s="27"/>
      <c r="F23" s="1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50"/>
    </row>
    <row r="24" spans="2:20" s="30" customFormat="1">
      <c r="B24" s="62"/>
      <c r="C24" s="46" t="s">
        <v>8</v>
      </c>
      <c r="D24" s="79" t="s">
        <v>151</v>
      </c>
      <c r="E24" s="18"/>
      <c r="F24" s="19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50"/>
    </row>
    <row r="25" spans="2:20" s="30" customFormat="1">
      <c r="B25" s="62"/>
      <c r="C25" s="7">
        <f>C22+1</f>
        <v>9</v>
      </c>
      <c r="D25" s="13" t="s">
        <v>153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N25" s="136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ref="C26:C30" si="8">C25+1</f>
        <v>10</v>
      </c>
      <c r="D26" s="13" t="s">
        <v>154</v>
      </c>
      <c r="E26" s="48" t="s">
        <v>60</v>
      </c>
      <c r="F26" s="49">
        <v>0</v>
      </c>
      <c r="H26" s="11"/>
      <c r="I26" s="11"/>
      <c r="J26" s="11"/>
      <c r="K26" s="11"/>
      <c r="L26" s="93"/>
      <c r="M26" s="93"/>
      <c r="N26" s="136"/>
      <c r="O26" s="93"/>
      <c r="P26" s="93"/>
      <c r="Q26" s="93"/>
      <c r="R26" s="93"/>
      <c r="S26" s="93"/>
      <c r="T26" s="50"/>
    </row>
    <row r="27" spans="2:20" s="30" customFormat="1">
      <c r="B27" s="62"/>
      <c r="C27" s="7">
        <f t="shared" si="8"/>
        <v>11</v>
      </c>
      <c r="D27" s="13" t="s">
        <v>155</v>
      </c>
      <c r="E27" s="48" t="s">
        <v>60</v>
      </c>
      <c r="F27" s="49">
        <v>0</v>
      </c>
      <c r="H27" s="151"/>
      <c r="I27" s="151"/>
      <c r="J27" s="151"/>
      <c r="K27" s="151"/>
      <c r="L27" s="151"/>
      <c r="M27" s="151"/>
      <c r="O27" s="151"/>
      <c r="P27" s="151"/>
      <c r="Q27" s="151"/>
      <c r="R27" s="151"/>
      <c r="S27" s="151"/>
      <c r="T27" s="50"/>
    </row>
    <row r="28" spans="2:20" s="30" customFormat="1">
      <c r="B28" s="62"/>
      <c r="C28" s="7">
        <f t="shared" si="8"/>
        <v>12</v>
      </c>
      <c r="D28" s="13" t="s">
        <v>156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N28" s="136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8"/>
        <v>13</v>
      </c>
      <c r="D29" s="13" t="s">
        <v>157</v>
      </c>
      <c r="E29" s="48" t="s">
        <v>60</v>
      </c>
      <c r="F29" s="49">
        <v>0</v>
      </c>
      <c r="H29" s="11"/>
      <c r="I29" s="11"/>
      <c r="J29" s="11"/>
      <c r="K29" s="11"/>
      <c r="L29" s="93"/>
      <c r="M29" s="93"/>
      <c r="N29" s="136"/>
      <c r="O29" s="93"/>
      <c r="P29" s="93"/>
      <c r="Q29" s="93"/>
      <c r="R29" s="93"/>
      <c r="S29" s="93"/>
      <c r="T29" s="50"/>
    </row>
    <row r="30" spans="2:20" s="30" customFormat="1">
      <c r="B30" s="62"/>
      <c r="C30" s="7">
        <f t="shared" si="8"/>
        <v>14</v>
      </c>
      <c r="D30" s="13" t="s">
        <v>158</v>
      </c>
      <c r="E30" s="48" t="s">
        <v>60</v>
      </c>
      <c r="F30" s="49">
        <v>0</v>
      </c>
      <c r="H30" s="94">
        <f>SUM(H25:H29)</f>
        <v>0</v>
      </c>
      <c r="I30" s="94">
        <f>SUM(I25:I29)</f>
        <v>0</v>
      </c>
      <c r="J30" s="94">
        <f t="shared" ref="J30:L30" si="9">SUM(J25:J29)</f>
        <v>0</v>
      </c>
      <c r="K30" s="94">
        <f t="shared" si="9"/>
        <v>0</v>
      </c>
      <c r="L30" s="94">
        <f t="shared" si="9"/>
        <v>0</v>
      </c>
      <c r="M30" s="94">
        <f t="shared" ref="M30" si="10">SUM(M25:M29)</f>
        <v>0</v>
      </c>
      <c r="N30" s="137"/>
      <c r="O30" s="94">
        <f>SUM(O25:O29)</f>
        <v>0</v>
      </c>
      <c r="P30" s="94">
        <f>SUM(P25:P29)</f>
        <v>0</v>
      </c>
      <c r="Q30" s="94">
        <f t="shared" ref="Q30:S30" si="11">SUM(Q25:Q29)</f>
        <v>0</v>
      </c>
      <c r="R30" s="94">
        <f t="shared" si="11"/>
        <v>0</v>
      </c>
      <c r="S30" s="94">
        <f t="shared" si="11"/>
        <v>0</v>
      </c>
      <c r="T30" s="50"/>
    </row>
    <row r="31" spans="2:20" s="30" customFormat="1">
      <c r="B31" s="62"/>
      <c r="C31" s="15"/>
      <c r="D31" s="28"/>
      <c r="E31" s="27"/>
      <c r="F31" s="1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50"/>
    </row>
    <row r="32" spans="2:20" s="30" customFormat="1">
      <c r="B32" s="62"/>
      <c r="C32" s="46" t="s">
        <v>9</v>
      </c>
      <c r="D32" s="79" t="s">
        <v>212</v>
      </c>
      <c r="E32" s="18"/>
      <c r="F32" s="19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50"/>
    </row>
    <row r="33" spans="2:97" s="30" customFormat="1">
      <c r="B33" s="62"/>
      <c r="C33" s="7">
        <f>C30+1</f>
        <v>15</v>
      </c>
      <c r="D33" s="13" t="s">
        <v>388</v>
      </c>
      <c r="E33" s="48" t="s">
        <v>60</v>
      </c>
      <c r="F33" s="49">
        <v>0</v>
      </c>
      <c r="H33" s="94">
        <f t="shared" ref="H33:L33" si="12">H17+H22+H30</f>
        <v>0</v>
      </c>
      <c r="I33" s="94">
        <f t="shared" si="12"/>
        <v>0</v>
      </c>
      <c r="J33" s="94">
        <f t="shared" si="12"/>
        <v>0</v>
      </c>
      <c r="K33" s="94">
        <f t="shared" si="12"/>
        <v>0</v>
      </c>
      <c r="L33" s="94">
        <f t="shared" si="12"/>
        <v>0</v>
      </c>
      <c r="M33" s="94">
        <f t="shared" ref="M33" si="13">M17+M22+M30</f>
        <v>0</v>
      </c>
      <c r="N33" s="137"/>
      <c r="O33" s="94">
        <f t="shared" ref="O33:S33" si="14">O17+O22+O30</f>
        <v>0</v>
      </c>
      <c r="P33" s="94">
        <f t="shared" si="14"/>
        <v>0</v>
      </c>
      <c r="Q33" s="94">
        <f t="shared" si="14"/>
        <v>0</v>
      </c>
      <c r="R33" s="94">
        <f t="shared" si="14"/>
        <v>0</v>
      </c>
      <c r="S33" s="94">
        <f t="shared" si="14"/>
        <v>0</v>
      </c>
      <c r="T33" s="50"/>
    </row>
    <row r="34" spans="2:97" s="30" customFormat="1">
      <c r="B34" s="62"/>
      <c r="D34" s="80"/>
      <c r="J34" s="80"/>
      <c r="Q34" s="80"/>
      <c r="T34" s="50"/>
    </row>
    <row r="35" spans="2:97" s="30" customFormat="1">
      <c r="B35" s="62"/>
      <c r="C35" s="46" t="s">
        <v>10</v>
      </c>
      <c r="D35" s="111" t="s">
        <v>213</v>
      </c>
      <c r="E35" s="18"/>
      <c r="F35" s="19"/>
      <c r="G35" s="19"/>
      <c r="H35" s="17"/>
      <c r="I35" s="17"/>
      <c r="J35" s="67"/>
      <c r="K35" s="17"/>
      <c r="L35" s="17"/>
      <c r="M35" s="17"/>
      <c r="N35" s="17"/>
      <c r="O35" s="17"/>
      <c r="P35" s="17"/>
      <c r="Q35" s="67"/>
      <c r="R35" s="17"/>
      <c r="S35" s="17"/>
      <c r="T35" s="50"/>
    </row>
    <row r="36" spans="2:97" s="30" customFormat="1">
      <c r="B36" s="62"/>
      <c r="C36" s="7">
        <f>C33+1</f>
        <v>16</v>
      </c>
      <c r="D36" s="13" t="s">
        <v>384</v>
      </c>
      <c r="E36" s="48" t="s">
        <v>60</v>
      </c>
      <c r="F36" s="49">
        <v>0</v>
      </c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97" s="30" customFormat="1">
      <c r="B37" s="62"/>
      <c r="C37" s="7">
        <f>C36+1</f>
        <v>17</v>
      </c>
      <c r="D37" s="13" t="s">
        <v>385</v>
      </c>
      <c r="E37" s="48" t="s">
        <v>60</v>
      </c>
      <c r="F37" s="49">
        <v>0</v>
      </c>
      <c r="H37" s="11"/>
      <c r="I37" s="11"/>
      <c r="J37" s="11"/>
      <c r="K37" s="11"/>
      <c r="L37" s="93"/>
      <c r="M37" s="93"/>
      <c r="O37" s="93"/>
      <c r="P37" s="93"/>
      <c r="Q37" s="93"/>
      <c r="R37" s="93"/>
      <c r="S37" s="93"/>
      <c r="T37" s="50"/>
    </row>
    <row r="38" spans="2:97" s="30" customFormat="1">
      <c r="B38" s="62"/>
      <c r="C38" s="7">
        <f t="shared" ref="C38:C40" si="15">C37+1</f>
        <v>18</v>
      </c>
      <c r="D38" s="13" t="s">
        <v>166</v>
      </c>
      <c r="E38" s="48" t="s">
        <v>60</v>
      </c>
      <c r="F38" s="49">
        <v>0</v>
      </c>
      <c r="H38" s="11"/>
      <c r="I38" s="11"/>
      <c r="J38" s="11"/>
      <c r="K38" s="11"/>
      <c r="L38" s="93"/>
      <c r="M38" s="93"/>
      <c r="O38" s="93"/>
      <c r="P38" s="93"/>
      <c r="Q38" s="93"/>
      <c r="R38" s="93"/>
      <c r="S38" s="93"/>
      <c r="T38" s="50"/>
    </row>
    <row r="39" spans="2:97" s="30" customFormat="1">
      <c r="B39" s="62"/>
      <c r="C39" s="7">
        <f t="shared" si="15"/>
        <v>19</v>
      </c>
      <c r="D39" s="13" t="s">
        <v>167</v>
      </c>
      <c r="E39" s="48" t="s">
        <v>60</v>
      </c>
      <c r="F39" s="49">
        <v>0</v>
      </c>
      <c r="H39" s="11"/>
      <c r="I39" s="11"/>
      <c r="J39" s="11"/>
      <c r="K39" s="11"/>
      <c r="L39" s="93"/>
      <c r="M39" s="93"/>
      <c r="O39" s="93"/>
      <c r="P39" s="93"/>
      <c r="Q39" s="93"/>
      <c r="R39" s="93"/>
      <c r="S39" s="93"/>
      <c r="T39" s="50"/>
    </row>
    <row r="40" spans="2:97" s="30" customFormat="1">
      <c r="B40" s="62"/>
      <c r="C40" s="7">
        <f t="shared" si="15"/>
        <v>20</v>
      </c>
      <c r="D40" s="13" t="s">
        <v>386</v>
      </c>
      <c r="E40" s="48" t="s">
        <v>60</v>
      </c>
      <c r="F40" s="49">
        <v>0</v>
      </c>
      <c r="H40" s="138">
        <f t="shared" ref="H40:M40" si="16">SUM(H36:H39)</f>
        <v>0</v>
      </c>
      <c r="I40" s="138">
        <f t="shared" si="16"/>
        <v>0</v>
      </c>
      <c r="J40" s="138">
        <f t="shared" si="16"/>
        <v>0</v>
      </c>
      <c r="K40" s="138">
        <f t="shared" si="16"/>
        <v>0</v>
      </c>
      <c r="L40" s="138">
        <f t="shared" si="16"/>
        <v>0</v>
      </c>
      <c r="M40" s="138">
        <f t="shared" si="16"/>
        <v>0</v>
      </c>
      <c r="O40" s="138">
        <f>SUM(O36:O39)</f>
        <v>0</v>
      </c>
      <c r="P40" s="138">
        <f>SUM(P36:P39)</f>
        <v>0</v>
      </c>
      <c r="Q40" s="138">
        <f>SUM(Q36:Q39)</f>
        <v>0</v>
      </c>
      <c r="R40" s="138">
        <f>SUM(R36:R39)</f>
        <v>0</v>
      </c>
      <c r="S40" s="138">
        <f>SUM(S36:S39)</f>
        <v>0</v>
      </c>
      <c r="T40" s="50"/>
    </row>
    <row r="41" spans="2:97" s="30" customFormat="1">
      <c r="B41" s="62"/>
      <c r="D41" s="80"/>
      <c r="J41" s="80"/>
      <c r="Q41" s="80"/>
      <c r="T41" s="50"/>
    </row>
    <row r="42" spans="2:97" s="30" customFormat="1">
      <c r="B42" s="35"/>
      <c r="C42" s="46" t="s">
        <v>11</v>
      </c>
      <c r="D42" s="111" t="s">
        <v>225</v>
      </c>
      <c r="E42" s="18"/>
      <c r="F42" s="19"/>
      <c r="G42" s="19"/>
      <c r="H42" s="17"/>
      <c r="I42" s="17"/>
      <c r="J42" s="67"/>
      <c r="K42" s="17"/>
      <c r="L42" s="17"/>
      <c r="M42" s="17"/>
      <c r="N42" s="17"/>
      <c r="O42" s="17"/>
      <c r="P42" s="17"/>
      <c r="Q42" s="67"/>
      <c r="R42" s="17"/>
      <c r="S42" s="17"/>
      <c r="T42" s="37"/>
      <c r="U42" s="19"/>
      <c r="CI42"/>
      <c r="CJ42"/>
      <c r="CK42"/>
      <c r="CL42"/>
      <c r="CM42"/>
      <c r="CN42"/>
      <c r="CO42"/>
      <c r="CP42"/>
      <c r="CQ42"/>
      <c r="CR42"/>
      <c r="CS42"/>
    </row>
    <row r="43" spans="2:97" s="30" customFormat="1">
      <c r="B43" s="62"/>
      <c r="C43" s="7">
        <f>C40+1</f>
        <v>21</v>
      </c>
      <c r="D43" s="13" t="s">
        <v>384</v>
      </c>
      <c r="E43" s="48" t="s">
        <v>60</v>
      </c>
      <c r="F43" s="49">
        <v>0</v>
      </c>
      <c r="H43" s="11"/>
      <c r="I43" s="11"/>
      <c r="J43" s="11"/>
      <c r="K43" s="11"/>
      <c r="L43" s="93"/>
      <c r="M43" s="93"/>
      <c r="O43" s="93"/>
      <c r="P43" s="93"/>
      <c r="Q43" s="93"/>
      <c r="R43" s="93"/>
      <c r="S43" s="93"/>
      <c r="T43" s="50"/>
      <c r="W43" s="54"/>
    </row>
    <row r="44" spans="2:97" s="30" customFormat="1">
      <c r="B44" s="62"/>
      <c r="C44" s="7">
        <f>C43+1</f>
        <v>22</v>
      </c>
      <c r="D44" s="13" t="s">
        <v>385</v>
      </c>
      <c r="E44" s="48" t="s">
        <v>60</v>
      </c>
      <c r="F44" s="49">
        <v>0</v>
      </c>
      <c r="H44" s="11"/>
      <c r="I44" s="11"/>
      <c r="J44" s="11"/>
      <c r="K44" s="11"/>
      <c r="L44" s="93"/>
      <c r="M44" s="93"/>
      <c r="O44" s="93"/>
      <c r="P44" s="93"/>
      <c r="Q44" s="93"/>
      <c r="R44" s="93"/>
      <c r="S44" s="93"/>
      <c r="T44" s="50"/>
      <c r="W44" s="54"/>
    </row>
    <row r="45" spans="2:97" s="30" customFormat="1">
      <c r="B45" s="62"/>
      <c r="C45" s="7">
        <f t="shared" ref="C45:C47" si="17">C44+1</f>
        <v>23</v>
      </c>
      <c r="D45" s="13" t="s">
        <v>166</v>
      </c>
      <c r="E45" s="48" t="s">
        <v>60</v>
      </c>
      <c r="F45" s="49">
        <v>0</v>
      </c>
      <c r="H45" s="11"/>
      <c r="I45" s="11"/>
      <c r="J45" s="11"/>
      <c r="K45" s="11"/>
      <c r="L45" s="93"/>
      <c r="M45" s="93"/>
      <c r="O45" s="93"/>
      <c r="P45" s="93"/>
      <c r="Q45" s="93"/>
      <c r="R45" s="93"/>
      <c r="S45" s="93"/>
      <c r="T45" s="50"/>
      <c r="W45" s="54"/>
    </row>
    <row r="46" spans="2:97" s="30" customFormat="1">
      <c r="B46" s="62"/>
      <c r="C46" s="7">
        <f t="shared" si="17"/>
        <v>24</v>
      </c>
      <c r="D46" s="13" t="s">
        <v>167</v>
      </c>
      <c r="E46" s="48" t="s">
        <v>60</v>
      </c>
      <c r="F46" s="49">
        <v>0</v>
      </c>
      <c r="H46" s="11"/>
      <c r="I46" s="11"/>
      <c r="J46" s="11"/>
      <c r="K46" s="11"/>
      <c r="L46" s="93"/>
      <c r="M46" s="93"/>
      <c r="O46" s="93"/>
      <c r="P46" s="93"/>
      <c r="Q46" s="93"/>
      <c r="R46" s="93"/>
      <c r="S46" s="93"/>
      <c r="T46" s="50"/>
      <c r="W46" s="54"/>
    </row>
    <row r="47" spans="2:97" s="30" customFormat="1">
      <c r="B47" s="62"/>
      <c r="C47" s="7">
        <f t="shared" si="17"/>
        <v>25</v>
      </c>
      <c r="D47" s="13" t="s">
        <v>387</v>
      </c>
      <c r="E47" s="48" t="s">
        <v>60</v>
      </c>
      <c r="F47" s="49">
        <v>0</v>
      </c>
      <c r="H47" s="138">
        <f t="shared" ref="H47:M47" si="18">SUM(H43:H46)</f>
        <v>0</v>
      </c>
      <c r="I47" s="138">
        <f t="shared" si="18"/>
        <v>0</v>
      </c>
      <c r="J47" s="138">
        <f t="shared" si="18"/>
        <v>0</v>
      </c>
      <c r="K47" s="138">
        <f t="shared" si="18"/>
        <v>0</v>
      </c>
      <c r="L47" s="138">
        <f t="shared" si="18"/>
        <v>0</v>
      </c>
      <c r="M47" s="138">
        <f t="shared" si="18"/>
        <v>0</v>
      </c>
      <c r="O47" s="138">
        <f>SUM(O43:O46)</f>
        <v>0</v>
      </c>
      <c r="P47" s="138">
        <f>SUM(P43:P46)</f>
        <v>0</v>
      </c>
      <c r="Q47" s="138">
        <f>SUM(Q43:Q46)</f>
        <v>0</v>
      </c>
      <c r="R47" s="138">
        <f>SUM(R43:R46)</f>
        <v>0</v>
      </c>
      <c r="S47" s="138">
        <f>SUM(S43:S46)</f>
        <v>0</v>
      </c>
      <c r="T47" s="50"/>
    </row>
    <row r="48" spans="2:97" s="30" customFormat="1">
      <c r="B48" s="62"/>
      <c r="C48" s="15"/>
      <c r="D48" s="28"/>
      <c r="E48" s="27"/>
      <c r="F48" s="15"/>
      <c r="H48" s="96"/>
      <c r="I48" s="96"/>
      <c r="J48" s="96"/>
      <c r="K48" s="96"/>
      <c r="L48" s="96"/>
      <c r="M48" s="96"/>
      <c r="O48" s="96"/>
      <c r="P48" s="96"/>
      <c r="Q48" s="96"/>
      <c r="R48" s="96"/>
      <c r="S48" s="96"/>
      <c r="T48" s="50"/>
    </row>
    <row r="49" spans="2:20" s="30" customFormat="1">
      <c r="B49" s="62"/>
      <c r="C49" s="46" t="s">
        <v>288</v>
      </c>
      <c r="D49" s="79" t="s">
        <v>212</v>
      </c>
      <c r="E49" s="18"/>
      <c r="F49" s="19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50"/>
    </row>
    <row r="50" spans="2:20" s="30" customFormat="1">
      <c r="B50" s="62"/>
      <c r="C50" s="7">
        <f>C47+1</f>
        <v>26</v>
      </c>
      <c r="D50" s="13" t="s">
        <v>388</v>
      </c>
      <c r="E50" s="48" t="s">
        <v>60</v>
      </c>
      <c r="F50" s="49">
        <v>0</v>
      </c>
      <c r="H50" s="94">
        <f t="shared" ref="H50:M50" si="19">H40+H47</f>
        <v>0</v>
      </c>
      <c r="I50" s="94">
        <f t="shared" si="19"/>
        <v>0</v>
      </c>
      <c r="J50" s="94">
        <f t="shared" si="19"/>
        <v>0</v>
      </c>
      <c r="K50" s="94">
        <f t="shared" si="19"/>
        <v>0</v>
      </c>
      <c r="L50" s="94">
        <f t="shared" si="19"/>
        <v>0</v>
      </c>
      <c r="M50" s="94">
        <f t="shared" si="19"/>
        <v>0</v>
      </c>
      <c r="N50" s="137"/>
      <c r="O50" s="94">
        <f>O40+O47</f>
        <v>0</v>
      </c>
      <c r="P50" s="94">
        <f>P40+P47</f>
        <v>0</v>
      </c>
      <c r="Q50" s="94">
        <f>Q40+Q47</f>
        <v>0</v>
      </c>
      <c r="R50" s="94">
        <f>R40+R47</f>
        <v>0</v>
      </c>
      <c r="S50" s="94">
        <f>S40+S47</f>
        <v>0</v>
      </c>
      <c r="T50" s="50"/>
    </row>
    <row r="51" spans="2:20" s="30" customFormat="1">
      <c r="B51" s="62"/>
      <c r="C51" s="15"/>
      <c r="D51" s="28"/>
      <c r="E51" s="27"/>
      <c r="F51" s="15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50"/>
    </row>
    <row r="52" spans="2:20" s="30" customFormat="1">
      <c r="B52" s="62"/>
      <c r="C52" s="46" t="s">
        <v>567</v>
      </c>
      <c r="D52" s="79" t="s">
        <v>764</v>
      </c>
      <c r="E52" s="18"/>
      <c r="F52" s="19"/>
      <c r="H52" s="95"/>
      <c r="I52" s="95"/>
      <c r="J52" s="95"/>
      <c r="K52" s="95"/>
      <c r="L52" s="95"/>
      <c r="M52" s="95"/>
      <c r="O52" s="95"/>
      <c r="P52" s="95"/>
      <c r="Q52" s="95"/>
      <c r="R52" s="95"/>
      <c r="S52" s="95"/>
      <c r="T52" s="50"/>
    </row>
    <row r="53" spans="2:20" s="30" customFormat="1">
      <c r="B53" s="62"/>
      <c r="C53" s="7">
        <f>C50+1</f>
        <v>27</v>
      </c>
      <c r="D53" s="13" t="s">
        <v>770</v>
      </c>
      <c r="E53" s="48" t="s">
        <v>60</v>
      </c>
      <c r="F53" s="49">
        <v>0</v>
      </c>
      <c r="H53" s="150"/>
      <c r="I53" s="150"/>
      <c r="J53" s="150"/>
      <c r="K53" s="150"/>
      <c r="L53" s="151"/>
      <c r="M53" s="151"/>
      <c r="O53" s="94">
        <f>O50*'T7 - Frontier'!K42</f>
        <v>0</v>
      </c>
      <c r="P53" s="94">
        <f>P50*'T7 - Frontier'!L42</f>
        <v>0</v>
      </c>
      <c r="Q53" s="94">
        <f>Q50*'T7 - Frontier'!M42</f>
        <v>0</v>
      </c>
      <c r="R53" s="94">
        <f>R50*'T7 - Frontier'!N42</f>
        <v>0</v>
      </c>
      <c r="S53" s="94">
        <f>S50*'T7 - Frontier'!O42</f>
        <v>0</v>
      </c>
      <c r="T53" s="50"/>
    </row>
    <row r="54" spans="2:20" s="30" customFormat="1" ht="16" thickBot="1">
      <c r="B54" s="51"/>
      <c r="C54" s="52"/>
      <c r="D54" s="89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3"/>
    </row>
    <row r="55" spans="2:20" s="30" customFormat="1">
      <c r="D55" s="80"/>
    </row>
    <row r="56" spans="2:20" s="30" customFormat="1" ht="16" thickBot="1">
      <c r="D56" s="80"/>
    </row>
    <row r="57" spans="2:20" s="30" customFormat="1">
      <c r="B57" s="58"/>
      <c r="C57" s="14"/>
      <c r="D57" s="139"/>
      <c r="E57" s="140"/>
      <c r="F57" s="14"/>
      <c r="G57" s="14"/>
      <c r="H57" s="14"/>
      <c r="I57" s="14"/>
      <c r="J57" s="14"/>
      <c r="K57" s="14"/>
      <c r="L57" s="14"/>
      <c r="M57" s="14"/>
      <c r="N57" s="57"/>
      <c r="O57" s="141"/>
      <c r="P57" s="141"/>
      <c r="Q57" s="141"/>
      <c r="R57" s="141"/>
      <c r="S57" s="141"/>
      <c r="T57" s="61"/>
    </row>
    <row r="58" spans="2:20" s="30" customFormat="1">
      <c r="B58" s="62"/>
      <c r="C58" s="46"/>
      <c r="D58" s="79" t="s">
        <v>129</v>
      </c>
      <c r="E58" s="18"/>
      <c r="F58" s="19"/>
      <c r="G58" s="19"/>
      <c r="H58" s="19"/>
      <c r="I58" s="19"/>
      <c r="J58" s="19"/>
      <c r="K58" s="19"/>
      <c r="L58" s="19"/>
      <c r="M58" s="19"/>
      <c r="O58" s="95"/>
      <c r="P58" s="95"/>
      <c r="Q58" s="95"/>
      <c r="R58" s="95"/>
      <c r="S58" s="95"/>
      <c r="T58" s="50"/>
    </row>
    <row r="59" spans="2:20" s="30" customFormat="1">
      <c r="B59" s="62"/>
      <c r="C59" s="134"/>
      <c r="D59" s="13" t="s">
        <v>170</v>
      </c>
      <c r="E59" s="48"/>
      <c r="F59" s="49"/>
      <c r="G59" s="88"/>
      <c r="H59" s="93" t="str">
        <f t="shared" ref="H59:M59" si="20">IF(H33=H50,"OK","Error")</f>
        <v>OK</v>
      </c>
      <c r="I59" s="93" t="str">
        <f t="shared" si="20"/>
        <v>OK</v>
      </c>
      <c r="J59" s="93" t="str">
        <f t="shared" si="20"/>
        <v>OK</v>
      </c>
      <c r="K59" s="93" t="str">
        <f t="shared" si="20"/>
        <v>OK</v>
      </c>
      <c r="L59" s="93" t="str">
        <f t="shared" si="20"/>
        <v>OK</v>
      </c>
      <c r="M59" s="93" t="str">
        <f t="shared" si="20"/>
        <v>OK</v>
      </c>
      <c r="N59" s="152"/>
      <c r="O59" s="93" t="str">
        <f>IF(O33=O50,"OK","Error")</f>
        <v>OK</v>
      </c>
      <c r="P59" s="93" t="str">
        <f>IF(P33=P50,"OK","Error")</f>
        <v>OK</v>
      </c>
      <c r="Q59" s="93" t="str">
        <f>IF(Q33=Q50,"OK","Error")</f>
        <v>OK</v>
      </c>
      <c r="R59" s="93" t="str">
        <f>IF(R33=R50,"OK","Error")</f>
        <v>OK</v>
      </c>
      <c r="S59" s="93" t="str">
        <f>IF(S33=S50,"OK","Error")</f>
        <v>OK</v>
      </c>
      <c r="T59" s="50"/>
    </row>
    <row r="60" spans="2:20" s="30" customFormat="1" ht="16" thickBot="1">
      <c r="B60" s="51"/>
      <c r="C60" s="52"/>
      <c r="D60" s="89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3"/>
    </row>
    <row r="61" spans="2:20" s="30" customFormat="1">
      <c r="D61" s="80"/>
    </row>
    <row r="62" spans="2:20" s="30" customFormat="1">
      <c r="D62" s="80"/>
    </row>
    <row r="63" spans="2:20" s="30" customFormat="1">
      <c r="D63" s="80"/>
    </row>
    <row r="64" spans="2:20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17" s="30" customFormat="1">
      <c r="D337" s="80"/>
    </row>
    <row r="338" spans="4:17" s="30" customFormat="1">
      <c r="D338" s="80"/>
    </row>
    <row r="339" spans="4:17" s="30" customFormat="1">
      <c r="D339" s="80"/>
    </row>
    <row r="340" spans="4:17" s="30" customFormat="1">
      <c r="D340" s="80"/>
    </row>
    <row r="341" spans="4:17" s="30" customFormat="1">
      <c r="D341" s="80"/>
    </row>
    <row r="342" spans="4:17" s="30" customFormat="1">
      <c r="D342" s="80"/>
    </row>
    <row r="343" spans="4:17" s="30" customFormat="1">
      <c r="D343" s="80"/>
    </row>
    <row r="344" spans="4:17" s="30" customFormat="1">
      <c r="D344" s="80"/>
    </row>
    <row r="345" spans="4:17" s="30" customFormat="1">
      <c r="D345" s="80"/>
    </row>
    <row r="346" spans="4:17" s="30" customFormat="1">
      <c r="D346" s="80"/>
    </row>
    <row r="347" spans="4:17" s="30" customFormat="1">
      <c r="D347" s="80"/>
    </row>
    <row r="348" spans="4:17" s="30" customFormat="1">
      <c r="D348" s="80"/>
    </row>
    <row r="349" spans="4:17" s="30" customFormat="1">
      <c r="D349" s="80"/>
      <c r="Q349"/>
    </row>
  </sheetData>
  <mergeCells count="2">
    <mergeCell ref="O6:S6"/>
    <mergeCell ref="H6:M6"/>
  </mergeCells>
  <pageMargins left="0.7" right="0.7" top="0.75" bottom="0.75" header="0.3" footer="0.3"/>
  <pageSetup paperSize="9" scale="47" orientation="landscape" r:id="rId1"/>
  <colBreaks count="1" manualBreakCount="1">
    <brk id="21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1">
    <tabColor theme="6" tint="0.39997558519241921"/>
  </sheetPr>
  <dimension ref="A1:CS364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0.4609375" style="2" customWidth="1"/>
    <col min="5" max="5" width="6.921875" customWidth="1"/>
    <col min="6" max="6" width="5.15234375" customWidth="1"/>
    <col min="7" max="7" width="1.3828125" style="30" customWidth="1"/>
    <col min="8" max="13" width="11" customWidth="1"/>
    <col min="14" max="14" width="3.61328125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715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7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7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7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2:97" s="30" customFormat="1">
      <c r="B10" s="35"/>
      <c r="C10" s="19"/>
      <c r="D10" s="26"/>
      <c r="E10" s="15"/>
      <c r="F10" s="15"/>
      <c r="G10" s="19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19"/>
      <c r="U10" s="35"/>
      <c r="CI10"/>
      <c r="CJ10"/>
      <c r="CK10"/>
      <c r="CL10"/>
      <c r="CM10"/>
      <c r="CN10"/>
      <c r="CO10"/>
      <c r="CP10"/>
      <c r="CQ10"/>
      <c r="CR10"/>
      <c r="CS10"/>
    </row>
    <row r="11" spans="2:97" s="30" customFormat="1">
      <c r="B11" s="35"/>
      <c r="C11" s="19"/>
      <c r="D11" s="26"/>
      <c r="E11" s="15"/>
      <c r="F11" s="15"/>
      <c r="G11" s="19"/>
      <c r="H11" s="19"/>
      <c r="I11" s="19"/>
      <c r="J11" s="19"/>
      <c r="K11" s="19"/>
      <c r="L11" s="19"/>
      <c r="N11" s="80"/>
      <c r="U11" s="62"/>
      <c r="W11" s="80"/>
      <c r="CI11"/>
      <c r="CJ11"/>
      <c r="CK11"/>
      <c r="CL11"/>
      <c r="CM11"/>
      <c r="CN11"/>
      <c r="CO11"/>
      <c r="CP11"/>
      <c r="CQ11"/>
      <c r="CR11"/>
      <c r="CS11"/>
    </row>
    <row r="12" spans="2:97" s="30" customFormat="1">
      <c r="B12" s="62"/>
      <c r="C12" s="46" t="s">
        <v>0</v>
      </c>
      <c r="D12" s="79" t="s">
        <v>211</v>
      </c>
      <c r="U12" s="62"/>
    </row>
    <row r="13" spans="2:97" s="30" customFormat="1">
      <c r="B13" s="62"/>
      <c r="C13" s="7">
        <f>C10+1</f>
        <v>1</v>
      </c>
      <c r="D13" s="13" t="s">
        <v>417</v>
      </c>
      <c r="E13" s="48" t="s">
        <v>15</v>
      </c>
      <c r="F13" s="49">
        <v>1</v>
      </c>
      <c r="H13" s="11"/>
      <c r="I13" s="11"/>
      <c r="J13" s="11"/>
      <c r="K13" s="11"/>
      <c r="L13" s="21"/>
      <c r="M13" s="21"/>
      <c r="N13" s="98"/>
      <c r="O13" s="21"/>
      <c r="P13" s="21"/>
      <c r="Q13" s="21"/>
      <c r="R13" s="21"/>
      <c r="S13" s="21"/>
      <c r="U13" s="62"/>
      <c r="W13" s="54"/>
    </row>
    <row r="14" spans="2:97" s="30" customFormat="1">
      <c r="B14" s="62"/>
      <c r="C14" s="7">
        <f t="shared" ref="C14:C17" si="0">C13+1</f>
        <v>2</v>
      </c>
      <c r="D14" s="13" t="s">
        <v>414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U14" s="62"/>
      <c r="W14" s="54"/>
    </row>
    <row r="15" spans="2:97" s="30" customFormat="1">
      <c r="B15" s="62"/>
      <c r="C15" s="7">
        <f t="shared" si="0"/>
        <v>3</v>
      </c>
      <c r="D15" s="13" t="s">
        <v>415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7" s="30" customFormat="1">
      <c r="B16" s="62"/>
      <c r="C16" s="7">
        <f t="shared" si="0"/>
        <v>4</v>
      </c>
      <c r="D16" s="13" t="s">
        <v>416</v>
      </c>
      <c r="E16" s="48" t="s">
        <v>60</v>
      </c>
      <c r="F16" s="49">
        <v>0</v>
      </c>
      <c r="H16" s="11"/>
      <c r="I16" s="11"/>
      <c r="J16" s="11"/>
      <c r="K16" s="11"/>
      <c r="L16" s="93"/>
      <c r="M16" s="93"/>
      <c r="O16" s="93"/>
      <c r="P16" s="93"/>
      <c r="Q16" s="93"/>
      <c r="R16" s="93"/>
      <c r="S16" s="93"/>
      <c r="T16" s="50"/>
    </row>
    <row r="17" spans="2:20" s="30" customFormat="1">
      <c r="B17" s="62"/>
      <c r="C17" s="7">
        <f t="shared" si="0"/>
        <v>5</v>
      </c>
      <c r="D17" s="13" t="s">
        <v>159</v>
      </c>
      <c r="E17" s="48" t="s">
        <v>60</v>
      </c>
      <c r="F17" s="49">
        <v>0</v>
      </c>
      <c r="H17" s="94">
        <f>SUM(H14:H16)</f>
        <v>0</v>
      </c>
      <c r="I17" s="94">
        <f t="shared" ref="I17:L17" si="1">SUM(I14:I16)</f>
        <v>0</v>
      </c>
      <c r="J17" s="94">
        <f t="shared" si="1"/>
        <v>0</v>
      </c>
      <c r="K17" s="94">
        <f t="shared" si="1"/>
        <v>0</v>
      </c>
      <c r="L17" s="94">
        <f t="shared" si="1"/>
        <v>0</v>
      </c>
      <c r="M17" s="94">
        <f t="shared" ref="M17" si="2">SUM(M14:M16)</f>
        <v>0</v>
      </c>
      <c r="O17" s="94">
        <f>SUM(O14:O16)</f>
        <v>0</v>
      </c>
      <c r="P17" s="94">
        <f t="shared" ref="P17:S17" si="3">SUM(P14:P16)</f>
        <v>0</v>
      </c>
      <c r="Q17" s="94">
        <f t="shared" si="3"/>
        <v>0</v>
      </c>
      <c r="R17" s="94">
        <f t="shared" si="3"/>
        <v>0</v>
      </c>
      <c r="S17" s="94">
        <f t="shared" si="3"/>
        <v>0</v>
      </c>
      <c r="T17" s="50"/>
    </row>
    <row r="18" spans="2:20" s="30" customFormat="1">
      <c r="B18" s="62"/>
      <c r="D18" s="80"/>
      <c r="J18" s="80"/>
      <c r="Q18" s="80"/>
      <c r="T18" s="50"/>
    </row>
    <row r="19" spans="2:20" s="30" customFormat="1">
      <c r="B19" s="62"/>
      <c r="C19" s="46" t="s">
        <v>1</v>
      </c>
      <c r="D19" s="79" t="s">
        <v>175</v>
      </c>
      <c r="E19" s="18"/>
      <c r="F19" s="19"/>
      <c r="H19" s="95"/>
      <c r="I19" s="95"/>
      <c r="J19" s="80"/>
      <c r="N19" s="95"/>
      <c r="O19" s="95"/>
      <c r="P19" s="95"/>
      <c r="Q19" s="80"/>
      <c r="T19" s="50"/>
    </row>
    <row r="20" spans="2:20" s="30" customFormat="1">
      <c r="B20" s="62"/>
      <c r="C20" s="7">
        <f>C17+1</f>
        <v>6</v>
      </c>
      <c r="D20" s="13" t="s">
        <v>407</v>
      </c>
      <c r="E20" s="48" t="s">
        <v>15</v>
      </c>
      <c r="F20" s="49">
        <v>1</v>
      </c>
      <c r="H20" s="11"/>
      <c r="I20" s="11"/>
      <c r="J20" s="11"/>
      <c r="K20" s="11"/>
      <c r="L20" s="21"/>
      <c r="M20" s="21"/>
      <c r="N20" s="73"/>
      <c r="O20" s="21"/>
      <c r="P20" s="21"/>
      <c r="Q20" s="21"/>
      <c r="R20" s="21"/>
      <c r="S20" s="21"/>
      <c r="T20" s="50"/>
    </row>
    <row r="21" spans="2:20" s="30" customFormat="1">
      <c r="B21" s="62"/>
      <c r="C21" s="7">
        <f t="shared" ref="C21:C22" si="4">C20+1</f>
        <v>7</v>
      </c>
      <c r="D21" s="13" t="s">
        <v>176</v>
      </c>
      <c r="E21" s="48" t="s">
        <v>60</v>
      </c>
      <c r="F21" s="49">
        <v>0</v>
      </c>
      <c r="H21" s="11"/>
      <c r="I21" s="11"/>
      <c r="J21" s="11"/>
      <c r="K21" s="11"/>
      <c r="L21" s="93"/>
      <c r="M21" s="93"/>
      <c r="N21" s="136"/>
      <c r="O21" s="93"/>
      <c r="P21" s="93"/>
      <c r="Q21" s="93"/>
      <c r="R21" s="93"/>
      <c r="S21" s="93"/>
      <c r="T21" s="50"/>
    </row>
    <row r="22" spans="2:20" s="30" customFormat="1">
      <c r="B22" s="62"/>
      <c r="C22" s="7">
        <f t="shared" si="4"/>
        <v>8</v>
      </c>
      <c r="D22" s="13" t="s">
        <v>176</v>
      </c>
      <c r="E22" s="48" t="s">
        <v>60</v>
      </c>
      <c r="F22" s="49">
        <v>0</v>
      </c>
      <c r="H22" s="94">
        <f t="shared" ref="H22:L22" si="5">H21</f>
        <v>0</v>
      </c>
      <c r="I22" s="94">
        <f t="shared" si="5"/>
        <v>0</v>
      </c>
      <c r="J22" s="94">
        <f t="shared" si="5"/>
        <v>0</v>
      </c>
      <c r="K22" s="94">
        <f t="shared" si="5"/>
        <v>0</v>
      </c>
      <c r="L22" s="94">
        <f t="shared" si="5"/>
        <v>0</v>
      </c>
      <c r="M22" s="94">
        <f t="shared" ref="M22" si="6">M21</f>
        <v>0</v>
      </c>
      <c r="N22" s="137"/>
      <c r="O22" s="94">
        <f t="shared" ref="O22:P22" si="7">O21</f>
        <v>0</v>
      </c>
      <c r="P22" s="94">
        <f t="shared" si="7"/>
        <v>0</v>
      </c>
      <c r="Q22" s="94">
        <f t="shared" ref="Q22:S22" si="8">Q21</f>
        <v>0</v>
      </c>
      <c r="R22" s="94">
        <f t="shared" si="8"/>
        <v>0</v>
      </c>
      <c r="S22" s="94">
        <f t="shared" si="8"/>
        <v>0</v>
      </c>
      <c r="T22" s="50"/>
    </row>
    <row r="23" spans="2:20" s="30" customFormat="1">
      <c r="B23" s="62"/>
      <c r="C23" s="15"/>
      <c r="D23" s="28"/>
      <c r="E23" s="27"/>
      <c r="F23" s="15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50"/>
    </row>
    <row r="24" spans="2:20" s="30" customFormat="1">
      <c r="B24" s="62"/>
      <c r="C24" s="46" t="s">
        <v>8</v>
      </c>
      <c r="D24" s="79" t="s">
        <v>151</v>
      </c>
      <c r="E24" s="18"/>
      <c r="F24" s="19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50"/>
    </row>
    <row r="25" spans="2:20" s="30" customFormat="1">
      <c r="B25" s="62"/>
      <c r="C25" s="7">
        <f>C22+1</f>
        <v>9</v>
      </c>
      <c r="D25" s="13" t="s">
        <v>153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N25" s="136"/>
      <c r="O25" s="93"/>
      <c r="P25" s="93"/>
      <c r="Q25" s="93"/>
      <c r="R25" s="93"/>
      <c r="S25" s="93"/>
      <c r="T25" s="50"/>
    </row>
    <row r="26" spans="2:20" s="30" customFormat="1">
      <c r="B26" s="62"/>
      <c r="C26" s="7">
        <f t="shared" ref="C26:C30" si="9">C25+1</f>
        <v>10</v>
      </c>
      <c r="D26" s="13" t="s">
        <v>154</v>
      </c>
      <c r="E26" s="48" t="s">
        <v>60</v>
      </c>
      <c r="F26" s="49">
        <v>0</v>
      </c>
      <c r="H26" s="11"/>
      <c r="I26" s="11"/>
      <c r="J26" s="11"/>
      <c r="K26" s="11"/>
      <c r="L26" s="93"/>
      <c r="M26" s="93"/>
      <c r="N26" s="136"/>
      <c r="O26" s="93"/>
      <c r="P26" s="93"/>
      <c r="Q26" s="93"/>
      <c r="R26" s="93"/>
      <c r="S26" s="93"/>
      <c r="T26" s="50"/>
    </row>
    <row r="27" spans="2:20" s="30" customFormat="1">
      <c r="B27" s="62"/>
      <c r="C27" s="7">
        <f t="shared" si="9"/>
        <v>11</v>
      </c>
      <c r="D27" s="13" t="s">
        <v>155</v>
      </c>
      <c r="E27" s="48" t="s">
        <v>60</v>
      </c>
      <c r="F27" s="49">
        <v>0</v>
      </c>
      <c r="H27" s="151"/>
      <c r="I27" s="151"/>
      <c r="J27" s="151"/>
      <c r="K27" s="151"/>
      <c r="L27" s="151"/>
      <c r="M27" s="151"/>
      <c r="O27" s="151"/>
      <c r="P27" s="151"/>
      <c r="Q27" s="151"/>
      <c r="R27" s="151"/>
      <c r="S27" s="151"/>
      <c r="T27" s="50"/>
    </row>
    <row r="28" spans="2:20" s="30" customFormat="1">
      <c r="B28" s="62"/>
      <c r="C28" s="7">
        <f t="shared" si="9"/>
        <v>12</v>
      </c>
      <c r="D28" s="13" t="s">
        <v>156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N28" s="136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9"/>
        <v>13</v>
      </c>
      <c r="D29" s="13" t="s">
        <v>157</v>
      </c>
      <c r="E29" s="48" t="s">
        <v>60</v>
      </c>
      <c r="F29" s="49">
        <v>0</v>
      </c>
      <c r="H29" s="11"/>
      <c r="I29" s="11"/>
      <c r="J29" s="11"/>
      <c r="K29" s="11"/>
      <c r="L29" s="93"/>
      <c r="M29" s="93"/>
      <c r="N29" s="136"/>
      <c r="O29" s="93"/>
      <c r="P29" s="93"/>
      <c r="Q29" s="93"/>
      <c r="R29" s="93"/>
      <c r="S29" s="93"/>
      <c r="T29" s="50"/>
    </row>
    <row r="30" spans="2:20" s="30" customFormat="1">
      <c r="B30" s="62"/>
      <c r="C30" s="7">
        <f t="shared" si="9"/>
        <v>14</v>
      </c>
      <c r="D30" s="13" t="s">
        <v>158</v>
      </c>
      <c r="E30" s="48" t="s">
        <v>60</v>
      </c>
      <c r="F30" s="49">
        <v>0</v>
      </c>
      <c r="H30" s="94">
        <f>SUM(H25:H29)</f>
        <v>0</v>
      </c>
      <c r="I30" s="94">
        <f>SUM(I25:I29)</f>
        <v>0</v>
      </c>
      <c r="J30" s="94">
        <f t="shared" ref="J30:L30" si="10">SUM(J25:J29)</f>
        <v>0</v>
      </c>
      <c r="K30" s="94">
        <f t="shared" si="10"/>
        <v>0</v>
      </c>
      <c r="L30" s="94">
        <f t="shared" si="10"/>
        <v>0</v>
      </c>
      <c r="M30" s="94">
        <f t="shared" ref="M30" si="11">SUM(M25:M29)</f>
        <v>0</v>
      </c>
      <c r="N30" s="137"/>
      <c r="O30" s="94">
        <f>SUM(O25:O29)</f>
        <v>0</v>
      </c>
      <c r="P30" s="94">
        <f>SUM(P25:P29)</f>
        <v>0</v>
      </c>
      <c r="Q30" s="94">
        <f t="shared" ref="Q30:S30" si="12">SUM(Q25:Q29)</f>
        <v>0</v>
      </c>
      <c r="R30" s="94">
        <f t="shared" si="12"/>
        <v>0</v>
      </c>
      <c r="S30" s="94">
        <f t="shared" si="12"/>
        <v>0</v>
      </c>
      <c r="T30" s="50"/>
    </row>
    <row r="31" spans="2:20" s="30" customFormat="1">
      <c r="B31" s="62"/>
      <c r="C31" s="15"/>
      <c r="D31" s="28"/>
      <c r="E31" s="27"/>
      <c r="F31" s="1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50"/>
    </row>
    <row r="32" spans="2:20" s="30" customFormat="1">
      <c r="B32" s="62"/>
      <c r="C32" s="46" t="s">
        <v>9</v>
      </c>
      <c r="D32" s="79" t="s">
        <v>212</v>
      </c>
      <c r="E32" s="18"/>
      <c r="F32" s="19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50"/>
    </row>
    <row r="33" spans="2:97" s="30" customFormat="1">
      <c r="B33" s="62"/>
      <c r="C33" s="7">
        <f>C30+1</f>
        <v>15</v>
      </c>
      <c r="D33" s="13" t="s">
        <v>389</v>
      </c>
      <c r="E33" s="48" t="s">
        <v>60</v>
      </c>
      <c r="F33" s="49">
        <v>0</v>
      </c>
      <c r="H33" s="94">
        <f t="shared" ref="H33:L33" si="13">H17+H22+H30</f>
        <v>0</v>
      </c>
      <c r="I33" s="94">
        <f t="shared" si="13"/>
        <v>0</v>
      </c>
      <c r="J33" s="94">
        <f t="shared" si="13"/>
        <v>0</v>
      </c>
      <c r="K33" s="94">
        <f t="shared" si="13"/>
        <v>0</v>
      </c>
      <c r="L33" s="94">
        <f t="shared" si="13"/>
        <v>0</v>
      </c>
      <c r="M33" s="94">
        <f t="shared" ref="M33" si="14">M17+M22+M30</f>
        <v>0</v>
      </c>
      <c r="N33" s="137"/>
      <c r="O33" s="94">
        <f t="shared" ref="O33:P33" si="15">O17+O22+O30</f>
        <v>0</v>
      </c>
      <c r="P33" s="94">
        <f t="shared" si="15"/>
        <v>0</v>
      </c>
      <c r="Q33" s="94">
        <f t="shared" ref="Q33:S33" si="16">Q17+Q22+Q30</f>
        <v>0</v>
      </c>
      <c r="R33" s="94">
        <f t="shared" si="16"/>
        <v>0</v>
      </c>
      <c r="S33" s="94">
        <f t="shared" si="16"/>
        <v>0</v>
      </c>
      <c r="T33" s="50"/>
    </row>
    <row r="34" spans="2:97" s="30" customFormat="1">
      <c r="B34" s="62"/>
      <c r="D34" s="80"/>
      <c r="J34" s="80"/>
      <c r="Q34" s="80"/>
      <c r="T34" s="50"/>
    </row>
    <row r="35" spans="2:97" s="30" customFormat="1">
      <c r="B35" s="62"/>
      <c r="C35" s="46" t="s">
        <v>10</v>
      </c>
      <c r="D35" s="111" t="s">
        <v>213</v>
      </c>
      <c r="E35" s="18"/>
      <c r="F35" s="19"/>
      <c r="G35" s="19"/>
      <c r="H35" s="17"/>
      <c r="I35" s="17"/>
      <c r="J35" s="67"/>
      <c r="K35" s="17"/>
      <c r="L35" s="17"/>
      <c r="M35" s="17"/>
      <c r="N35" s="17"/>
      <c r="O35" s="17"/>
      <c r="P35" s="17"/>
      <c r="Q35" s="67"/>
      <c r="R35" s="17"/>
      <c r="S35" s="17"/>
      <c r="T35" s="50"/>
    </row>
    <row r="36" spans="2:97" s="30" customFormat="1">
      <c r="B36" s="62"/>
      <c r="C36" s="7">
        <f>C33+1</f>
        <v>16</v>
      </c>
      <c r="D36" s="13" t="s">
        <v>214</v>
      </c>
      <c r="E36" s="48" t="s">
        <v>60</v>
      </c>
      <c r="F36" s="49">
        <v>0</v>
      </c>
      <c r="H36" s="11"/>
      <c r="I36" s="11"/>
      <c r="J36" s="11"/>
      <c r="K36" s="11"/>
      <c r="L36" s="93"/>
      <c r="M36" s="93"/>
      <c r="O36" s="93"/>
      <c r="P36" s="93"/>
      <c r="Q36" s="93"/>
      <c r="R36" s="93"/>
      <c r="S36" s="93"/>
      <c r="T36" s="50"/>
    </row>
    <row r="37" spans="2:97" s="30" customFormat="1">
      <c r="B37" s="62"/>
      <c r="C37" s="7">
        <f>C36+1</f>
        <v>17</v>
      </c>
      <c r="D37" s="13" t="s">
        <v>772</v>
      </c>
      <c r="E37" s="48" t="s">
        <v>60</v>
      </c>
      <c r="F37" s="49">
        <v>0</v>
      </c>
      <c r="H37" s="150"/>
      <c r="I37" s="150"/>
      <c r="J37" s="150"/>
      <c r="K37" s="150"/>
      <c r="L37" s="151"/>
      <c r="M37" s="151"/>
      <c r="O37" s="93"/>
      <c r="P37" s="93"/>
      <c r="Q37" s="93"/>
      <c r="R37" s="93"/>
      <c r="S37" s="93"/>
      <c r="T37" s="50"/>
    </row>
    <row r="38" spans="2:97" s="30" customFormat="1">
      <c r="B38" s="62"/>
      <c r="C38" s="7">
        <f t="shared" ref="C38:C41" si="17">C37+1</f>
        <v>18</v>
      </c>
      <c r="D38" s="13" t="s">
        <v>773</v>
      </c>
      <c r="E38" s="48" t="s">
        <v>60</v>
      </c>
      <c r="F38" s="49">
        <v>0</v>
      </c>
      <c r="H38" s="150"/>
      <c r="I38" s="150"/>
      <c r="J38" s="150"/>
      <c r="K38" s="150"/>
      <c r="L38" s="151"/>
      <c r="M38" s="151"/>
      <c r="O38" s="93"/>
      <c r="P38" s="93"/>
      <c r="Q38" s="93"/>
      <c r="R38" s="93"/>
      <c r="S38" s="93"/>
      <c r="T38" s="50"/>
    </row>
    <row r="39" spans="2:97" s="30" customFormat="1">
      <c r="B39" s="62"/>
      <c r="C39" s="7">
        <f t="shared" si="17"/>
        <v>19</v>
      </c>
      <c r="D39" s="13" t="s">
        <v>774</v>
      </c>
      <c r="E39" s="48" t="s">
        <v>60</v>
      </c>
      <c r="F39" s="49">
        <v>0</v>
      </c>
      <c r="H39" s="150"/>
      <c r="I39" s="150"/>
      <c r="J39" s="150"/>
      <c r="K39" s="150"/>
      <c r="L39" s="151"/>
      <c r="M39" s="151"/>
      <c r="O39" s="93"/>
      <c r="P39" s="93"/>
      <c r="Q39" s="93"/>
      <c r="R39" s="93"/>
      <c r="S39" s="93"/>
      <c r="T39" s="50"/>
    </row>
    <row r="40" spans="2:97" s="30" customFormat="1">
      <c r="B40" s="62"/>
      <c r="C40" s="7">
        <f t="shared" si="17"/>
        <v>20</v>
      </c>
      <c r="D40" s="13" t="s">
        <v>775</v>
      </c>
      <c r="E40" s="48" t="s">
        <v>60</v>
      </c>
      <c r="F40" s="49">
        <v>0</v>
      </c>
      <c r="H40" s="150"/>
      <c r="I40" s="150"/>
      <c r="J40" s="150"/>
      <c r="K40" s="150"/>
      <c r="L40" s="151"/>
      <c r="M40" s="151"/>
      <c r="O40" s="93"/>
      <c r="P40" s="93"/>
      <c r="Q40" s="93"/>
      <c r="R40" s="93"/>
      <c r="S40" s="93"/>
      <c r="T40" s="50"/>
    </row>
    <row r="41" spans="2:97" s="30" customFormat="1">
      <c r="B41" s="62"/>
      <c r="C41" s="7">
        <f t="shared" si="17"/>
        <v>21</v>
      </c>
      <c r="D41" s="13" t="s">
        <v>391</v>
      </c>
      <c r="E41" s="48" t="s">
        <v>60</v>
      </c>
      <c r="F41" s="49">
        <v>0</v>
      </c>
      <c r="H41" s="138">
        <f>SUM(H36:H40)</f>
        <v>0</v>
      </c>
      <c r="I41" s="138">
        <f t="shared" ref="I41:O41" si="18">SUM(I36:I40)</f>
        <v>0</v>
      </c>
      <c r="J41" s="138">
        <f t="shared" si="18"/>
        <v>0</v>
      </c>
      <c r="K41" s="138">
        <f t="shared" si="18"/>
        <v>0</v>
      </c>
      <c r="L41" s="138">
        <f t="shared" si="18"/>
        <v>0</v>
      </c>
      <c r="M41" s="138">
        <f t="shared" si="18"/>
        <v>0</v>
      </c>
      <c r="O41" s="138">
        <f t="shared" si="18"/>
        <v>0</v>
      </c>
      <c r="P41" s="138">
        <f t="shared" ref="P41" si="19">SUM(P36:P40)</f>
        <v>0</v>
      </c>
      <c r="Q41" s="138">
        <f t="shared" ref="Q41" si="20">SUM(Q36:Q40)</f>
        <v>0</v>
      </c>
      <c r="R41" s="138">
        <f t="shared" ref="R41" si="21">SUM(R36:R40)</f>
        <v>0</v>
      </c>
      <c r="S41" s="138">
        <f t="shared" ref="S41" si="22">SUM(S36:S40)</f>
        <v>0</v>
      </c>
      <c r="T41" s="50"/>
    </row>
    <row r="42" spans="2:97" s="30" customFormat="1">
      <c r="B42" s="62"/>
      <c r="D42" s="80"/>
      <c r="J42" s="80"/>
      <c r="Q42" s="80"/>
      <c r="T42" s="50"/>
    </row>
    <row r="43" spans="2:97" s="30" customFormat="1">
      <c r="B43" s="35"/>
      <c r="C43" s="46" t="s">
        <v>11</v>
      </c>
      <c r="D43" s="111" t="s">
        <v>225</v>
      </c>
      <c r="E43" s="18"/>
      <c r="F43" s="19"/>
      <c r="G43" s="19"/>
      <c r="H43" s="17"/>
      <c r="I43" s="17"/>
      <c r="J43" s="67"/>
      <c r="K43" s="17"/>
      <c r="L43" s="17"/>
      <c r="M43" s="17"/>
      <c r="N43" s="17"/>
      <c r="O43" s="17"/>
      <c r="P43" s="17"/>
      <c r="Q43" s="67"/>
      <c r="R43" s="17"/>
      <c r="S43" s="17"/>
      <c r="T43" s="37"/>
      <c r="U43" s="19"/>
      <c r="CI43"/>
      <c r="CJ43"/>
      <c r="CK43"/>
      <c r="CL43"/>
      <c r="CM43"/>
      <c r="CN43"/>
      <c r="CO43"/>
      <c r="CP43"/>
      <c r="CQ43"/>
      <c r="CR43"/>
      <c r="CS43"/>
    </row>
    <row r="44" spans="2:97" s="30" customFormat="1">
      <c r="B44" s="62"/>
      <c r="C44" s="7">
        <f>C41+1</f>
        <v>22</v>
      </c>
      <c r="D44" s="13" t="s">
        <v>96</v>
      </c>
      <c r="E44" s="48" t="s">
        <v>60</v>
      </c>
      <c r="F44" s="49">
        <v>0</v>
      </c>
      <c r="H44" s="11"/>
      <c r="I44" s="11"/>
      <c r="J44" s="11"/>
      <c r="K44" s="11"/>
      <c r="L44" s="93"/>
      <c r="M44" s="93"/>
      <c r="O44" s="93"/>
      <c r="P44" s="93"/>
      <c r="Q44" s="93"/>
      <c r="R44" s="93"/>
      <c r="S44" s="93"/>
      <c r="T44" s="50"/>
      <c r="W44" s="54"/>
    </row>
    <row r="45" spans="2:97" s="30" customFormat="1">
      <c r="B45" s="62"/>
      <c r="C45" s="7">
        <f>C44+1</f>
        <v>23</v>
      </c>
      <c r="D45" s="13" t="s">
        <v>97</v>
      </c>
      <c r="E45" s="48" t="s">
        <v>60</v>
      </c>
      <c r="F45" s="49">
        <v>0</v>
      </c>
      <c r="H45" s="11"/>
      <c r="I45" s="11"/>
      <c r="J45" s="11"/>
      <c r="K45" s="11"/>
      <c r="L45" s="93"/>
      <c r="M45" s="93"/>
      <c r="O45" s="93"/>
      <c r="P45" s="93"/>
      <c r="Q45" s="93"/>
      <c r="R45" s="93"/>
      <c r="S45" s="93"/>
      <c r="T45" s="50"/>
      <c r="W45" s="54"/>
    </row>
    <row r="46" spans="2:97" s="30" customFormat="1">
      <c r="B46" s="62"/>
      <c r="C46" s="7">
        <f t="shared" ref="C46:C62" si="23">C45+1</f>
        <v>24</v>
      </c>
      <c r="D46" s="13" t="s">
        <v>226</v>
      </c>
      <c r="E46" s="48" t="s">
        <v>60</v>
      </c>
      <c r="F46" s="49">
        <v>0</v>
      </c>
      <c r="H46" s="11"/>
      <c r="I46" s="11"/>
      <c r="J46" s="11"/>
      <c r="K46" s="11"/>
      <c r="L46" s="93"/>
      <c r="M46" s="93"/>
      <c r="O46" s="93"/>
      <c r="P46" s="93"/>
      <c r="Q46" s="93"/>
      <c r="R46" s="93"/>
      <c r="S46" s="93"/>
      <c r="T46" s="50"/>
      <c r="W46" s="54"/>
    </row>
    <row r="47" spans="2:97" s="30" customFormat="1">
      <c r="B47" s="62"/>
      <c r="C47" s="7">
        <f t="shared" si="23"/>
        <v>25</v>
      </c>
      <c r="D47" s="13" t="s">
        <v>215</v>
      </c>
      <c r="E47" s="48" t="s">
        <v>60</v>
      </c>
      <c r="F47" s="49">
        <v>0</v>
      </c>
      <c r="H47" s="11"/>
      <c r="I47" s="11"/>
      <c r="J47" s="11"/>
      <c r="K47" s="11"/>
      <c r="L47" s="93"/>
      <c r="M47" s="93"/>
      <c r="O47" s="93"/>
      <c r="P47" s="93"/>
      <c r="Q47" s="93"/>
      <c r="R47" s="93"/>
      <c r="S47" s="93"/>
      <c r="T47" s="50"/>
      <c r="W47" s="54"/>
    </row>
    <row r="48" spans="2:97" s="30" customFormat="1">
      <c r="B48" s="62"/>
      <c r="C48" s="7">
        <f t="shared" si="23"/>
        <v>26</v>
      </c>
      <c r="D48" s="13" t="s">
        <v>216</v>
      </c>
      <c r="E48" s="48" t="s">
        <v>60</v>
      </c>
      <c r="F48" s="49">
        <v>0</v>
      </c>
      <c r="H48" s="11"/>
      <c r="I48" s="11"/>
      <c r="J48" s="11"/>
      <c r="K48" s="11"/>
      <c r="L48" s="93"/>
      <c r="M48" s="93"/>
      <c r="O48" s="93"/>
      <c r="P48" s="93"/>
      <c r="Q48" s="93"/>
      <c r="R48" s="93"/>
      <c r="S48" s="93"/>
      <c r="T48" s="50"/>
      <c r="W48" s="54"/>
    </row>
    <row r="49" spans="2:23" s="30" customFormat="1">
      <c r="B49" s="62"/>
      <c r="C49" s="7">
        <f t="shared" si="23"/>
        <v>27</v>
      </c>
      <c r="D49" s="13" t="s">
        <v>217</v>
      </c>
      <c r="E49" s="48" t="s">
        <v>60</v>
      </c>
      <c r="F49" s="49">
        <v>0</v>
      </c>
      <c r="H49" s="11"/>
      <c r="I49" s="11"/>
      <c r="J49" s="11"/>
      <c r="K49" s="11"/>
      <c r="L49" s="93"/>
      <c r="M49" s="93"/>
      <c r="O49" s="93"/>
      <c r="P49" s="93"/>
      <c r="Q49" s="93"/>
      <c r="R49" s="93"/>
      <c r="S49" s="93"/>
      <c r="T49" s="50"/>
      <c r="W49" s="54"/>
    </row>
    <row r="50" spans="2:23" s="30" customFormat="1">
      <c r="B50" s="62"/>
      <c r="C50" s="7">
        <f t="shared" si="23"/>
        <v>28</v>
      </c>
      <c r="D50" s="13" t="s">
        <v>218</v>
      </c>
      <c r="E50" s="48" t="s">
        <v>60</v>
      </c>
      <c r="F50" s="49">
        <v>0</v>
      </c>
      <c r="H50" s="11"/>
      <c r="I50" s="11"/>
      <c r="J50" s="11"/>
      <c r="K50" s="11"/>
      <c r="L50" s="93"/>
      <c r="M50" s="93"/>
      <c r="O50" s="93"/>
      <c r="P50" s="93"/>
      <c r="Q50" s="93"/>
      <c r="R50" s="93"/>
      <c r="S50" s="93"/>
      <c r="T50" s="50"/>
      <c r="W50" s="54"/>
    </row>
    <row r="51" spans="2:23" s="30" customFormat="1">
      <c r="B51" s="62"/>
      <c r="C51" s="7">
        <f t="shared" si="23"/>
        <v>29</v>
      </c>
      <c r="D51" s="13" t="s">
        <v>219</v>
      </c>
      <c r="E51" s="48" t="s">
        <v>60</v>
      </c>
      <c r="F51" s="49">
        <v>0</v>
      </c>
      <c r="H51" s="11"/>
      <c r="I51" s="11"/>
      <c r="J51" s="11"/>
      <c r="K51" s="11"/>
      <c r="L51" s="93"/>
      <c r="M51" s="93"/>
      <c r="O51" s="93"/>
      <c r="P51" s="93"/>
      <c r="Q51" s="93"/>
      <c r="R51" s="93"/>
      <c r="S51" s="93"/>
      <c r="T51" s="50"/>
      <c r="W51" s="54"/>
    </row>
    <row r="52" spans="2:23" s="30" customFormat="1">
      <c r="B52" s="62"/>
      <c r="C52" s="7">
        <f t="shared" si="23"/>
        <v>30</v>
      </c>
      <c r="D52" s="13" t="s">
        <v>220</v>
      </c>
      <c r="E52" s="48" t="s">
        <v>60</v>
      </c>
      <c r="F52" s="49">
        <v>0</v>
      </c>
      <c r="H52" s="11"/>
      <c r="I52" s="11"/>
      <c r="J52" s="11"/>
      <c r="K52" s="11"/>
      <c r="L52" s="93"/>
      <c r="M52" s="93"/>
      <c r="O52" s="93"/>
      <c r="P52" s="93"/>
      <c r="Q52" s="93"/>
      <c r="R52" s="93"/>
      <c r="S52" s="93"/>
      <c r="T52" s="50"/>
      <c r="W52" s="54"/>
    </row>
    <row r="53" spans="2:23" s="30" customFormat="1">
      <c r="B53" s="62"/>
      <c r="C53" s="7">
        <f t="shared" si="23"/>
        <v>31</v>
      </c>
      <c r="D53" s="13" t="s">
        <v>221</v>
      </c>
      <c r="E53" s="48" t="s">
        <v>60</v>
      </c>
      <c r="F53" s="49">
        <v>0</v>
      </c>
      <c r="H53" s="11"/>
      <c r="I53" s="11"/>
      <c r="J53" s="11"/>
      <c r="K53" s="11"/>
      <c r="L53" s="93"/>
      <c r="M53" s="93"/>
      <c r="O53" s="93"/>
      <c r="P53" s="93"/>
      <c r="Q53" s="93"/>
      <c r="R53" s="93"/>
      <c r="S53" s="93"/>
      <c r="T53" s="50"/>
      <c r="W53" s="54"/>
    </row>
    <row r="54" spans="2:23" s="30" customFormat="1">
      <c r="B54" s="62"/>
      <c r="C54" s="7">
        <f t="shared" si="23"/>
        <v>32</v>
      </c>
      <c r="D54" s="13" t="s">
        <v>222</v>
      </c>
      <c r="E54" s="48" t="s">
        <v>60</v>
      </c>
      <c r="F54" s="49">
        <v>0</v>
      </c>
      <c r="H54" s="11"/>
      <c r="I54" s="11"/>
      <c r="J54" s="11"/>
      <c r="K54" s="11"/>
      <c r="L54" s="93"/>
      <c r="M54" s="93"/>
      <c r="O54" s="93"/>
      <c r="P54" s="93"/>
      <c r="Q54" s="93"/>
      <c r="R54" s="93"/>
      <c r="S54" s="93"/>
      <c r="T54" s="50"/>
      <c r="W54" s="54"/>
    </row>
    <row r="55" spans="2:23" s="30" customFormat="1">
      <c r="B55" s="62"/>
      <c r="C55" s="7">
        <f t="shared" si="23"/>
        <v>33</v>
      </c>
      <c r="D55" s="13" t="s">
        <v>223</v>
      </c>
      <c r="E55" s="48" t="s">
        <v>60</v>
      </c>
      <c r="F55" s="49">
        <v>0</v>
      </c>
      <c r="H55" s="11"/>
      <c r="I55" s="11"/>
      <c r="J55" s="11"/>
      <c r="K55" s="11"/>
      <c r="L55" s="93"/>
      <c r="M55" s="93"/>
      <c r="O55" s="93"/>
      <c r="P55" s="93"/>
      <c r="Q55" s="93"/>
      <c r="R55" s="93"/>
      <c r="S55" s="93"/>
      <c r="T55" s="50"/>
    </row>
    <row r="56" spans="2:23" s="30" customFormat="1">
      <c r="B56" s="62"/>
      <c r="C56" s="7">
        <f t="shared" si="23"/>
        <v>34</v>
      </c>
      <c r="D56" s="13" t="s">
        <v>224</v>
      </c>
      <c r="E56" s="48" t="s">
        <v>60</v>
      </c>
      <c r="F56" s="49">
        <v>0</v>
      </c>
      <c r="H56" s="11"/>
      <c r="I56" s="11"/>
      <c r="J56" s="11"/>
      <c r="K56" s="11"/>
      <c r="L56" s="93"/>
      <c r="M56" s="93"/>
      <c r="O56" s="93"/>
      <c r="P56" s="93"/>
      <c r="Q56" s="93"/>
      <c r="R56" s="93"/>
      <c r="S56" s="93"/>
      <c r="T56" s="50"/>
    </row>
    <row r="57" spans="2:23" s="30" customFormat="1">
      <c r="B57" s="62"/>
      <c r="C57" s="7">
        <f t="shared" si="23"/>
        <v>35</v>
      </c>
      <c r="D57" s="13" t="s">
        <v>772</v>
      </c>
      <c r="E57" s="48" t="s">
        <v>60</v>
      </c>
      <c r="F57" s="49">
        <v>0</v>
      </c>
      <c r="H57" s="150"/>
      <c r="I57" s="150"/>
      <c r="J57" s="150"/>
      <c r="K57" s="150"/>
      <c r="L57" s="151"/>
      <c r="M57" s="151"/>
      <c r="O57" s="93"/>
      <c r="P57" s="93"/>
      <c r="Q57" s="93"/>
      <c r="R57" s="93"/>
      <c r="S57" s="93"/>
      <c r="T57" s="50"/>
    </row>
    <row r="58" spans="2:23" s="30" customFormat="1">
      <c r="B58" s="62"/>
      <c r="C58" s="7">
        <f t="shared" si="23"/>
        <v>36</v>
      </c>
      <c r="D58" s="13" t="s">
        <v>773</v>
      </c>
      <c r="E58" s="48" t="s">
        <v>60</v>
      </c>
      <c r="F58" s="49">
        <v>0</v>
      </c>
      <c r="H58" s="150"/>
      <c r="I58" s="150"/>
      <c r="J58" s="150"/>
      <c r="K58" s="150"/>
      <c r="L58" s="151"/>
      <c r="M58" s="151"/>
      <c r="O58" s="93"/>
      <c r="P58" s="93"/>
      <c r="Q58" s="93"/>
      <c r="R58" s="93"/>
      <c r="S58" s="93"/>
      <c r="T58" s="50"/>
    </row>
    <row r="59" spans="2:23" s="30" customFormat="1">
      <c r="B59" s="62"/>
      <c r="C59" s="7">
        <f t="shared" si="23"/>
        <v>37</v>
      </c>
      <c r="D59" s="13" t="s">
        <v>774</v>
      </c>
      <c r="E59" s="48" t="s">
        <v>60</v>
      </c>
      <c r="F59" s="49">
        <v>0</v>
      </c>
      <c r="H59" s="150"/>
      <c r="I59" s="150"/>
      <c r="J59" s="150"/>
      <c r="K59" s="150"/>
      <c r="L59" s="151"/>
      <c r="M59" s="151"/>
      <c r="O59" s="93"/>
      <c r="P59" s="93"/>
      <c r="Q59" s="93"/>
      <c r="R59" s="93"/>
      <c r="S59" s="93"/>
      <c r="T59" s="50"/>
    </row>
    <row r="60" spans="2:23" s="30" customFormat="1">
      <c r="B60" s="62"/>
      <c r="C60" s="7">
        <f t="shared" si="23"/>
        <v>38</v>
      </c>
      <c r="D60" s="13" t="s">
        <v>775</v>
      </c>
      <c r="E60" s="48" t="s">
        <v>60</v>
      </c>
      <c r="F60" s="49">
        <v>0</v>
      </c>
      <c r="H60" s="150"/>
      <c r="I60" s="150"/>
      <c r="J60" s="150"/>
      <c r="K60" s="150"/>
      <c r="L60" s="151"/>
      <c r="M60" s="151"/>
      <c r="O60" s="93"/>
      <c r="P60" s="93"/>
      <c r="Q60" s="93"/>
      <c r="R60" s="93"/>
      <c r="S60" s="93"/>
      <c r="T60" s="50"/>
    </row>
    <row r="61" spans="2:23" s="30" customFormat="1">
      <c r="B61" s="62"/>
      <c r="C61" s="7">
        <f t="shared" si="23"/>
        <v>39</v>
      </c>
      <c r="D61" s="13" t="s">
        <v>776</v>
      </c>
      <c r="E61" s="48" t="s">
        <v>60</v>
      </c>
      <c r="F61" s="49">
        <v>0</v>
      </c>
      <c r="H61" s="150"/>
      <c r="I61" s="150"/>
      <c r="J61" s="150"/>
      <c r="K61" s="150"/>
      <c r="L61" s="151"/>
      <c r="M61" s="151"/>
      <c r="O61" s="93"/>
      <c r="P61" s="93"/>
      <c r="Q61" s="93"/>
      <c r="R61" s="93"/>
      <c r="S61" s="93"/>
      <c r="T61" s="50"/>
    </row>
    <row r="62" spans="2:23" s="30" customFormat="1">
      <c r="B62" s="62"/>
      <c r="C62" s="7">
        <f t="shared" si="23"/>
        <v>40</v>
      </c>
      <c r="D62" s="13" t="s">
        <v>390</v>
      </c>
      <c r="E62" s="48" t="s">
        <v>60</v>
      </c>
      <c r="F62" s="49">
        <v>0</v>
      </c>
      <c r="H62" s="138">
        <f>SUM(H44:H61)</f>
        <v>0</v>
      </c>
      <c r="I62" s="138">
        <f t="shared" ref="I62:O62" si="24">SUM(I44:I61)</f>
        <v>0</v>
      </c>
      <c r="J62" s="138">
        <f t="shared" si="24"/>
        <v>0</v>
      </c>
      <c r="K62" s="138">
        <f t="shared" si="24"/>
        <v>0</v>
      </c>
      <c r="L62" s="138">
        <f t="shared" si="24"/>
        <v>0</v>
      </c>
      <c r="M62" s="138">
        <f t="shared" si="24"/>
        <v>0</v>
      </c>
      <c r="O62" s="138">
        <f t="shared" si="24"/>
        <v>0</v>
      </c>
      <c r="P62" s="138">
        <f t="shared" ref="P62" si="25">SUM(P44:P61)</f>
        <v>0</v>
      </c>
      <c r="Q62" s="138">
        <f t="shared" ref="Q62" si="26">SUM(Q44:Q61)</f>
        <v>0</v>
      </c>
      <c r="R62" s="138">
        <f t="shared" ref="R62" si="27">SUM(R44:R61)</f>
        <v>0</v>
      </c>
      <c r="S62" s="138">
        <f t="shared" ref="S62" si="28">SUM(S44:S61)</f>
        <v>0</v>
      </c>
      <c r="T62" s="50"/>
    </row>
    <row r="63" spans="2:23" s="30" customFormat="1">
      <c r="B63" s="62"/>
      <c r="C63" s="15"/>
      <c r="D63" s="28"/>
      <c r="E63" s="27"/>
      <c r="F63" s="15"/>
      <c r="H63" s="96"/>
      <c r="I63" s="96"/>
      <c r="J63" s="96"/>
      <c r="K63" s="96"/>
      <c r="L63" s="96"/>
      <c r="M63" s="96"/>
      <c r="O63" s="96"/>
      <c r="P63" s="96"/>
      <c r="Q63" s="96"/>
      <c r="R63" s="96"/>
      <c r="S63" s="96"/>
      <c r="T63" s="50"/>
    </row>
    <row r="64" spans="2:23" s="30" customFormat="1">
      <c r="B64" s="62"/>
      <c r="C64" s="46" t="s">
        <v>288</v>
      </c>
      <c r="D64" s="79" t="s">
        <v>212</v>
      </c>
      <c r="E64" s="18"/>
      <c r="F64" s="19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50"/>
    </row>
    <row r="65" spans="2:20" s="30" customFormat="1">
      <c r="B65" s="62"/>
      <c r="C65" s="7">
        <f>C62+1</f>
        <v>41</v>
      </c>
      <c r="D65" s="13" t="s">
        <v>389</v>
      </c>
      <c r="E65" s="48" t="s">
        <v>60</v>
      </c>
      <c r="F65" s="49">
        <v>0</v>
      </c>
      <c r="H65" s="94">
        <f t="shared" ref="H65:M65" si="29">H41+H62</f>
        <v>0</v>
      </c>
      <c r="I65" s="94">
        <f t="shared" si="29"/>
        <v>0</v>
      </c>
      <c r="J65" s="94">
        <f t="shared" si="29"/>
        <v>0</v>
      </c>
      <c r="K65" s="94">
        <f t="shared" si="29"/>
        <v>0</v>
      </c>
      <c r="L65" s="94">
        <f t="shared" si="29"/>
        <v>0</v>
      </c>
      <c r="M65" s="94">
        <f t="shared" si="29"/>
        <v>0</v>
      </c>
      <c r="N65" s="137"/>
      <c r="O65" s="94">
        <f>O41+O62</f>
        <v>0</v>
      </c>
      <c r="P65" s="94">
        <f>P41+P62</f>
        <v>0</v>
      </c>
      <c r="Q65" s="94">
        <f>Q41+Q62</f>
        <v>0</v>
      </c>
      <c r="R65" s="94">
        <f>R41+R62</f>
        <v>0</v>
      </c>
      <c r="S65" s="94">
        <f>S41+S62</f>
        <v>0</v>
      </c>
      <c r="T65" s="50"/>
    </row>
    <row r="66" spans="2:20" s="30" customFormat="1">
      <c r="B66" s="62"/>
      <c r="C66" s="15"/>
      <c r="D66" s="28"/>
      <c r="E66" s="27"/>
      <c r="F66" s="1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50"/>
    </row>
    <row r="67" spans="2:20" s="30" customFormat="1">
      <c r="B67" s="62"/>
      <c r="C67" s="46" t="s">
        <v>567</v>
      </c>
      <c r="D67" s="79" t="s">
        <v>764</v>
      </c>
      <c r="E67" s="18"/>
      <c r="F67" s="19"/>
      <c r="H67" s="95"/>
      <c r="I67" s="95"/>
      <c r="J67" s="95"/>
      <c r="K67" s="95"/>
      <c r="L67" s="95"/>
      <c r="M67" s="95"/>
      <c r="O67" s="95"/>
      <c r="P67" s="95"/>
      <c r="Q67" s="95"/>
      <c r="R67" s="95"/>
      <c r="S67" s="95"/>
      <c r="T67" s="50"/>
    </row>
    <row r="68" spans="2:20" s="30" customFormat="1" ht="18" customHeight="1">
      <c r="B68" s="62"/>
      <c r="C68" s="7">
        <f>C65+1</f>
        <v>42</v>
      </c>
      <c r="D68" s="13" t="s">
        <v>771</v>
      </c>
      <c r="E68" s="48" t="s">
        <v>60</v>
      </c>
      <c r="F68" s="49">
        <v>0</v>
      </c>
      <c r="H68" s="150"/>
      <c r="I68" s="150"/>
      <c r="J68" s="150"/>
      <c r="K68" s="150"/>
      <c r="L68" s="151"/>
      <c r="M68" s="151"/>
      <c r="O68" s="94">
        <f>O65*'T7 - Frontier'!K42</f>
        <v>0</v>
      </c>
      <c r="P68" s="94">
        <f>P65*'T7 - Frontier'!L42</f>
        <v>0</v>
      </c>
      <c r="Q68" s="94">
        <f>Q65*'T7 - Frontier'!M42</f>
        <v>0</v>
      </c>
      <c r="R68" s="94">
        <f>R65*'T7 - Frontier'!N42</f>
        <v>0</v>
      </c>
      <c r="S68" s="94">
        <f>S65*'T7 - Frontier'!O42</f>
        <v>0</v>
      </c>
      <c r="T68" s="50"/>
    </row>
    <row r="69" spans="2:20" s="30" customFormat="1" ht="16" thickBot="1">
      <c r="B69" s="51"/>
      <c r="C69" s="52"/>
      <c r="D69" s="89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3"/>
    </row>
    <row r="70" spans="2:20" s="30" customFormat="1">
      <c r="D70" s="80"/>
    </row>
    <row r="71" spans="2:20" s="30" customFormat="1" ht="16" thickBot="1">
      <c r="D71" s="80"/>
    </row>
    <row r="72" spans="2:20" s="30" customFormat="1">
      <c r="B72" s="58"/>
      <c r="C72" s="14"/>
      <c r="D72" s="139"/>
      <c r="E72" s="140"/>
      <c r="F72" s="14"/>
      <c r="G72" s="14"/>
      <c r="H72" s="14"/>
      <c r="I72" s="14"/>
      <c r="J72" s="14"/>
      <c r="K72" s="14"/>
      <c r="L72" s="14"/>
      <c r="M72" s="14"/>
      <c r="N72" s="57"/>
      <c r="O72" s="141"/>
      <c r="P72" s="141"/>
      <c r="Q72" s="141"/>
      <c r="R72" s="141"/>
      <c r="S72" s="141"/>
      <c r="T72" s="61"/>
    </row>
    <row r="73" spans="2:20" s="30" customFormat="1">
      <c r="B73" s="62"/>
      <c r="C73" s="46"/>
      <c r="D73" s="79" t="s">
        <v>129</v>
      </c>
      <c r="E73" s="18"/>
      <c r="F73" s="19"/>
      <c r="G73" s="19"/>
      <c r="H73" s="19"/>
      <c r="I73" s="19"/>
      <c r="J73" s="19"/>
      <c r="K73" s="19"/>
      <c r="L73" s="19"/>
      <c r="M73" s="19"/>
      <c r="O73" s="95"/>
      <c r="P73" s="95"/>
      <c r="Q73" s="95"/>
      <c r="R73" s="95"/>
      <c r="S73" s="95"/>
      <c r="T73" s="50"/>
    </row>
    <row r="74" spans="2:20" s="30" customFormat="1">
      <c r="B74" s="62"/>
      <c r="C74" s="134"/>
      <c r="D74" s="13" t="s">
        <v>170</v>
      </c>
      <c r="E74" s="48"/>
      <c r="F74" s="49"/>
      <c r="G74" s="88"/>
      <c r="H74" s="93" t="str">
        <f t="shared" ref="H74:M74" si="30">IF(H33=H65,"OK","Error")</f>
        <v>OK</v>
      </c>
      <c r="I74" s="93" t="str">
        <f t="shared" si="30"/>
        <v>OK</v>
      </c>
      <c r="J74" s="93" t="str">
        <f t="shared" si="30"/>
        <v>OK</v>
      </c>
      <c r="K74" s="93" t="str">
        <f t="shared" si="30"/>
        <v>OK</v>
      </c>
      <c r="L74" s="93" t="str">
        <f t="shared" si="30"/>
        <v>OK</v>
      </c>
      <c r="M74" s="93" t="str">
        <f t="shared" si="30"/>
        <v>OK</v>
      </c>
      <c r="N74" s="152"/>
      <c r="O74" s="93" t="str">
        <f>IF(O33=O65,"OK","Error")</f>
        <v>OK</v>
      </c>
      <c r="P74" s="93" t="str">
        <f>IF(P33=P65,"OK","Error")</f>
        <v>OK</v>
      </c>
      <c r="Q74" s="93" t="str">
        <f>IF(Q33=Q65,"OK","Error")</f>
        <v>OK</v>
      </c>
      <c r="R74" s="93" t="str">
        <f>IF(R33=R65,"OK","Error")</f>
        <v>OK</v>
      </c>
      <c r="S74" s="93" t="str">
        <f>IF(S33=S65,"OK","Error")</f>
        <v>OK</v>
      </c>
      <c r="T74" s="50"/>
    </row>
    <row r="75" spans="2:20" s="30" customFormat="1" ht="16" thickBot="1">
      <c r="B75" s="51"/>
      <c r="C75" s="52"/>
      <c r="D75" s="89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3"/>
    </row>
    <row r="76" spans="2:20" s="30" customFormat="1">
      <c r="D76" s="80"/>
    </row>
    <row r="77" spans="2:20" s="30" customFormat="1">
      <c r="D77" s="80"/>
    </row>
    <row r="78" spans="2:20" s="30" customFormat="1">
      <c r="D78" s="80"/>
    </row>
    <row r="79" spans="2:20" s="30" customFormat="1">
      <c r="D79" s="80"/>
    </row>
    <row r="80" spans="2:20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4" s="30" customFormat="1">
      <c r="D337" s="80"/>
    </row>
    <row r="338" spans="4:4" s="30" customFormat="1">
      <c r="D338" s="80"/>
    </row>
    <row r="339" spans="4:4" s="30" customFormat="1">
      <c r="D339" s="80"/>
    </row>
    <row r="340" spans="4:4" s="30" customFormat="1">
      <c r="D340" s="80"/>
    </row>
    <row r="341" spans="4:4" s="30" customFormat="1">
      <c r="D341" s="80"/>
    </row>
    <row r="342" spans="4:4" s="30" customFormat="1">
      <c r="D342" s="80"/>
    </row>
    <row r="343" spans="4:4" s="30" customFormat="1">
      <c r="D343" s="80"/>
    </row>
    <row r="344" spans="4:4" s="30" customFormat="1">
      <c r="D344" s="80"/>
    </row>
    <row r="345" spans="4:4" s="30" customFormat="1">
      <c r="D345" s="80"/>
    </row>
    <row r="346" spans="4:4" s="30" customFormat="1">
      <c r="D346" s="80"/>
    </row>
    <row r="347" spans="4:4" s="30" customFormat="1">
      <c r="D347" s="80"/>
    </row>
    <row r="348" spans="4:4" s="30" customFormat="1">
      <c r="D348" s="80"/>
    </row>
    <row r="349" spans="4:4" s="30" customFormat="1">
      <c r="D349" s="80"/>
    </row>
    <row r="350" spans="4:4" s="30" customFormat="1">
      <c r="D350" s="80"/>
    </row>
    <row r="351" spans="4:4" s="30" customFormat="1">
      <c r="D351" s="80"/>
    </row>
    <row r="352" spans="4:4" s="30" customFormat="1">
      <c r="D352" s="80"/>
    </row>
    <row r="353" spans="4:17" s="30" customFormat="1">
      <c r="D353" s="80"/>
    </row>
    <row r="354" spans="4:17" s="30" customFormat="1">
      <c r="D354" s="80"/>
    </row>
    <row r="355" spans="4:17" s="30" customFormat="1">
      <c r="D355" s="80"/>
    </row>
    <row r="356" spans="4:17" s="30" customFormat="1">
      <c r="D356" s="80"/>
    </row>
    <row r="357" spans="4:17" s="30" customFormat="1">
      <c r="D357" s="80"/>
    </row>
    <row r="358" spans="4:17" s="30" customFormat="1">
      <c r="D358" s="80"/>
    </row>
    <row r="359" spans="4:17" s="30" customFormat="1">
      <c r="D359" s="80"/>
    </row>
    <row r="360" spans="4:17" s="30" customFormat="1">
      <c r="D360" s="80"/>
    </row>
    <row r="361" spans="4:17" s="30" customFormat="1">
      <c r="D361" s="80"/>
    </row>
    <row r="362" spans="4:17" s="30" customFormat="1">
      <c r="D362" s="80"/>
    </row>
    <row r="363" spans="4:17" s="30" customFormat="1">
      <c r="D363" s="80"/>
    </row>
    <row r="364" spans="4:17" s="30" customFormat="1">
      <c r="D364" s="80"/>
      <c r="Q364"/>
    </row>
  </sheetData>
  <mergeCells count="2">
    <mergeCell ref="O6:S6"/>
    <mergeCell ref="H6:M6"/>
  </mergeCells>
  <pageMargins left="0.7" right="0.7" top="0.75" bottom="0.75" header="0.3" footer="0.3"/>
  <pageSetup paperSize="9" scale="47" orientation="landscape" r:id="rId1"/>
  <colBreaks count="1" manualBreakCount="1">
    <brk id="21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6" tint="0.39997558519241921"/>
  </sheetPr>
  <dimension ref="A1:CS347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46.53515625" style="2" customWidth="1"/>
    <col min="5" max="5" width="6.921875" customWidth="1"/>
    <col min="6" max="6" width="5.15234375" customWidth="1"/>
    <col min="7" max="7" width="1.3828125" style="30" customWidth="1"/>
    <col min="8" max="13" width="11" customWidth="1"/>
    <col min="14" max="14" width="3.61328125" customWidth="1"/>
    <col min="15" max="19" width="11" customWidth="1"/>
    <col min="20" max="21" width="2.61328125" style="30" customWidth="1"/>
    <col min="22" max="86" width="8.921875" style="30"/>
  </cols>
  <sheetData>
    <row r="1" spans="2:97" s="30" customFormat="1" ht="16" thickBot="1">
      <c r="D1" s="80"/>
    </row>
    <row r="2" spans="2:97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7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7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7" s="30" customFormat="1">
      <c r="B5" s="35"/>
      <c r="C5" s="38" t="s">
        <v>716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7" s="30" customFormat="1">
      <c r="B6" s="35"/>
      <c r="C6" s="38"/>
      <c r="D6" s="26"/>
      <c r="E6" s="15"/>
      <c r="F6" s="16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37"/>
      <c r="U6" s="19"/>
    </row>
    <row r="7" spans="2:97" s="30" customFormat="1">
      <c r="B7" s="35"/>
      <c r="C7" s="39"/>
      <c r="D7" s="26"/>
      <c r="E7" s="15"/>
      <c r="F7" s="15"/>
      <c r="G7" s="19"/>
      <c r="H7" s="382" t="s">
        <v>479</v>
      </c>
      <c r="I7" s="382"/>
      <c r="J7" s="382"/>
      <c r="K7" s="382"/>
      <c r="L7" s="382"/>
      <c r="M7" s="382"/>
      <c r="N7" s="246"/>
      <c r="O7" s="379" t="s">
        <v>480</v>
      </c>
      <c r="P7" s="380"/>
      <c r="Q7" s="380"/>
      <c r="R7" s="380"/>
      <c r="S7" s="381"/>
      <c r="T7" s="37"/>
      <c r="U7" s="19"/>
    </row>
    <row r="8" spans="2:97">
      <c r="B8" s="35"/>
      <c r="C8" s="40"/>
      <c r="D8" s="83"/>
      <c r="E8" s="12"/>
      <c r="F8" s="12"/>
      <c r="G8" s="19"/>
      <c r="H8" s="66" t="s">
        <v>29</v>
      </c>
      <c r="I8" s="3" t="s">
        <v>29</v>
      </c>
      <c r="J8" s="3" t="s">
        <v>29</v>
      </c>
      <c r="K8" s="3" t="s">
        <v>29</v>
      </c>
      <c r="L8" s="3" t="s">
        <v>29</v>
      </c>
      <c r="M8" s="3" t="s">
        <v>29</v>
      </c>
      <c r="N8" s="246"/>
      <c r="O8" s="68" t="s">
        <v>29</v>
      </c>
      <c r="P8" s="66" t="s">
        <v>29</v>
      </c>
      <c r="Q8" s="3" t="s">
        <v>29</v>
      </c>
      <c r="R8" s="3" t="s">
        <v>29</v>
      </c>
      <c r="S8" s="3" t="s">
        <v>29</v>
      </c>
      <c r="T8" s="37"/>
      <c r="U8" s="19"/>
    </row>
    <row r="9" spans="2:97">
      <c r="B9" s="35"/>
      <c r="C9" s="42"/>
      <c r="D9" s="84" t="s">
        <v>5</v>
      </c>
      <c r="E9" s="3" t="s">
        <v>6</v>
      </c>
      <c r="F9" s="3" t="s">
        <v>7</v>
      </c>
      <c r="G9" s="19"/>
      <c r="H9" s="3" t="s">
        <v>13</v>
      </c>
      <c r="I9" s="3" t="s">
        <v>13</v>
      </c>
      <c r="J9" s="3" t="s">
        <v>13</v>
      </c>
      <c r="K9" s="3" t="s">
        <v>12</v>
      </c>
      <c r="L9" s="3" t="s">
        <v>12</v>
      </c>
      <c r="M9" s="3" t="s">
        <v>12</v>
      </c>
      <c r="N9" s="246"/>
      <c r="O9" s="69" t="s">
        <v>13</v>
      </c>
      <c r="P9" s="3" t="s">
        <v>13</v>
      </c>
      <c r="Q9" s="3" t="s">
        <v>13</v>
      </c>
      <c r="R9" s="3" t="s">
        <v>12</v>
      </c>
      <c r="S9" s="3" t="s">
        <v>12</v>
      </c>
      <c r="T9" s="37"/>
      <c r="U9" s="19"/>
    </row>
    <row r="10" spans="2:97" s="30" customFormat="1">
      <c r="B10" s="35"/>
      <c r="C10" s="44"/>
      <c r="D10" s="82"/>
      <c r="E10" s="8"/>
      <c r="F10" s="8"/>
      <c r="G10" s="19"/>
      <c r="H10" s="4" t="s">
        <v>145</v>
      </c>
      <c r="I10" s="4" t="s">
        <v>146</v>
      </c>
      <c r="J10" s="4" t="s">
        <v>147</v>
      </c>
      <c r="K10" s="4" t="s">
        <v>148</v>
      </c>
      <c r="L10" s="4" t="s">
        <v>149</v>
      </c>
      <c r="M10" s="4" t="s">
        <v>478</v>
      </c>
      <c r="N10" s="246"/>
      <c r="O10" s="70" t="s">
        <v>481</v>
      </c>
      <c r="P10" s="4" t="s">
        <v>482</v>
      </c>
      <c r="Q10" s="4" t="s">
        <v>483</v>
      </c>
      <c r="R10" s="4" t="s">
        <v>484</v>
      </c>
      <c r="S10" s="4" t="s">
        <v>485</v>
      </c>
      <c r="T10" s="37"/>
      <c r="U10" s="19"/>
      <c r="CI10"/>
      <c r="CJ10"/>
      <c r="CK10"/>
      <c r="CL10"/>
      <c r="CM10"/>
      <c r="CN10"/>
      <c r="CO10"/>
      <c r="CP10"/>
      <c r="CQ10"/>
      <c r="CR10"/>
      <c r="CS10"/>
    </row>
    <row r="11" spans="2:97" s="30" customFormat="1">
      <c r="B11" s="35"/>
      <c r="C11" s="19"/>
      <c r="D11" s="26"/>
      <c r="E11" s="15"/>
      <c r="F11" s="15"/>
      <c r="G11" s="19"/>
      <c r="H11" s="76">
        <v>44287</v>
      </c>
      <c r="I11" s="76">
        <v>44652</v>
      </c>
      <c r="J11" s="76">
        <v>45017</v>
      </c>
      <c r="K11" s="76">
        <v>45383</v>
      </c>
      <c r="L11" s="76">
        <v>45748</v>
      </c>
      <c r="M11" s="76">
        <v>46113</v>
      </c>
      <c r="N11" s="246"/>
      <c r="O11" s="77">
        <v>46478</v>
      </c>
      <c r="P11" s="76">
        <v>46844</v>
      </c>
      <c r="Q11" s="76">
        <v>47209</v>
      </c>
      <c r="R11" s="76">
        <v>47574</v>
      </c>
      <c r="S11" s="76">
        <v>47939</v>
      </c>
      <c r="T11" s="19"/>
      <c r="U11" s="35"/>
      <c r="CI11"/>
      <c r="CJ11"/>
      <c r="CK11"/>
      <c r="CL11"/>
      <c r="CM11"/>
      <c r="CN11"/>
      <c r="CO11"/>
      <c r="CP11"/>
      <c r="CQ11"/>
      <c r="CR11"/>
      <c r="CS11"/>
    </row>
    <row r="12" spans="2:97" s="30" customFormat="1">
      <c r="B12" s="35"/>
      <c r="C12" s="19"/>
      <c r="D12" s="26"/>
      <c r="E12" s="15"/>
      <c r="F12" s="15"/>
      <c r="G12" s="19"/>
      <c r="H12" s="19"/>
      <c r="I12" s="19"/>
      <c r="J12" s="19"/>
      <c r="K12" s="19"/>
      <c r="L12" s="19"/>
      <c r="N12" s="80"/>
      <c r="U12" s="62"/>
      <c r="W12" s="80"/>
      <c r="CI12"/>
      <c r="CJ12"/>
      <c r="CK12"/>
      <c r="CL12"/>
      <c r="CM12"/>
      <c r="CN12"/>
      <c r="CO12"/>
      <c r="CP12"/>
      <c r="CQ12"/>
      <c r="CR12"/>
      <c r="CS12"/>
    </row>
    <row r="13" spans="2:97" s="30" customFormat="1">
      <c r="B13" s="62"/>
      <c r="C13" s="46" t="s">
        <v>0</v>
      </c>
      <c r="D13" s="79" t="s">
        <v>211</v>
      </c>
      <c r="U13" s="62"/>
    </row>
    <row r="14" spans="2:97" s="30" customFormat="1">
      <c r="B14" s="62"/>
      <c r="C14" s="7">
        <f>C11+1</f>
        <v>1</v>
      </c>
      <c r="D14" s="13" t="s">
        <v>417</v>
      </c>
      <c r="E14" s="48" t="s">
        <v>15</v>
      </c>
      <c r="F14" s="49">
        <v>1</v>
      </c>
      <c r="H14" s="11"/>
      <c r="I14" s="11"/>
      <c r="J14" s="11"/>
      <c r="K14" s="11"/>
      <c r="L14" s="21"/>
      <c r="M14" s="21"/>
      <c r="N14" s="98"/>
      <c r="O14" s="21"/>
      <c r="P14" s="21"/>
      <c r="Q14" s="21"/>
      <c r="R14" s="21"/>
      <c r="S14" s="21"/>
      <c r="U14" s="62"/>
      <c r="W14" s="54"/>
    </row>
    <row r="15" spans="2:97" s="30" customFormat="1">
      <c r="B15" s="62"/>
      <c r="C15" s="7">
        <f t="shared" ref="C15:C18" si="0">C14+1</f>
        <v>2</v>
      </c>
      <c r="D15" s="13" t="s">
        <v>414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U15" s="62"/>
      <c r="W15" s="54"/>
    </row>
    <row r="16" spans="2:97" s="30" customFormat="1">
      <c r="B16" s="62"/>
      <c r="C16" s="7">
        <f t="shared" si="0"/>
        <v>3</v>
      </c>
      <c r="D16" s="13" t="s">
        <v>415</v>
      </c>
      <c r="E16" s="48" t="s">
        <v>60</v>
      </c>
      <c r="F16" s="49">
        <v>0</v>
      </c>
      <c r="H16" s="11"/>
      <c r="I16" s="11"/>
      <c r="J16" s="11"/>
      <c r="K16" s="11"/>
      <c r="L16" s="93"/>
      <c r="M16" s="93"/>
      <c r="O16" s="93"/>
      <c r="P16" s="93"/>
      <c r="Q16" s="93"/>
      <c r="R16" s="93"/>
      <c r="S16" s="93"/>
      <c r="T16" s="50"/>
    </row>
    <row r="17" spans="2:20" s="30" customFormat="1">
      <c r="B17" s="62"/>
      <c r="C17" s="7">
        <f t="shared" si="0"/>
        <v>4</v>
      </c>
      <c r="D17" s="13" t="s">
        <v>416</v>
      </c>
      <c r="E17" s="48" t="s">
        <v>60</v>
      </c>
      <c r="F17" s="49">
        <v>0</v>
      </c>
      <c r="H17" s="11"/>
      <c r="I17" s="11"/>
      <c r="J17" s="11"/>
      <c r="K17" s="11"/>
      <c r="L17" s="93"/>
      <c r="M17" s="93"/>
      <c r="O17" s="93"/>
      <c r="P17" s="93"/>
      <c r="Q17" s="93"/>
      <c r="R17" s="93"/>
      <c r="S17" s="93"/>
      <c r="T17" s="50"/>
    </row>
    <row r="18" spans="2:20" s="30" customFormat="1">
      <c r="B18" s="62"/>
      <c r="C18" s="7">
        <f t="shared" si="0"/>
        <v>5</v>
      </c>
      <c r="D18" s="13" t="s">
        <v>159</v>
      </c>
      <c r="E18" s="48" t="s">
        <v>60</v>
      </c>
      <c r="F18" s="49">
        <v>0</v>
      </c>
      <c r="H18" s="94">
        <f>SUM(H15:H17)</f>
        <v>0</v>
      </c>
      <c r="I18" s="94">
        <f t="shared" ref="I18:L18" si="1">SUM(I15:I17)</f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ref="M18" si="2">SUM(M15:M17)</f>
        <v>0</v>
      </c>
      <c r="O18" s="94">
        <f>SUM(O15:O17)</f>
        <v>0</v>
      </c>
      <c r="P18" s="94">
        <f t="shared" ref="P18:S18" si="3">SUM(P15:P17)</f>
        <v>0</v>
      </c>
      <c r="Q18" s="94">
        <f t="shared" si="3"/>
        <v>0</v>
      </c>
      <c r="R18" s="94">
        <f t="shared" si="3"/>
        <v>0</v>
      </c>
      <c r="S18" s="94">
        <f t="shared" si="3"/>
        <v>0</v>
      </c>
      <c r="T18" s="50"/>
    </row>
    <row r="19" spans="2:20" s="30" customFormat="1">
      <c r="B19" s="62"/>
      <c r="D19" s="80"/>
      <c r="J19" s="80"/>
      <c r="Q19" s="80"/>
      <c r="T19" s="50"/>
    </row>
    <row r="20" spans="2:20" s="30" customFormat="1">
      <c r="B20" s="62"/>
      <c r="C20" s="46" t="s">
        <v>1</v>
      </c>
      <c r="D20" s="79" t="s">
        <v>175</v>
      </c>
      <c r="E20" s="18"/>
      <c r="F20" s="19"/>
      <c r="H20" s="95"/>
      <c r="I20" s="95"/>
      <c r="J20" s="80"/>
      <c r="N20" s="95"/>
      <c r="O20" s="95"/>
      <c r="P20" s="95"/>
      <c r="Q20" s="80"/>
      <c r="T20" s="50"/>
    </row>
    <row r="21" spans="2:20" s="30" customFormat="1">
      <c r="B21" s="62"/>
      <c r="C21" s="7">
        <f>C18+1</f>
        <v>6</v>
      </c>
      <c r="D21" s="13" t="s">
        <v>407</v>
      </c>
      <c r="E21" s="48" t="s">
        <v>15</v>
      </c>
      <c r="F21" s="49">
        <v>1</v>
      </c>
      <c r="H21" s="11"/>
      <c r="I21" s="11"/>
      <c r="J21" s="11"/>
      <c r="K21" s="11"/>
      <c r="L21" s="21"/>
      <c r="M21" s="21"/>
      <c r="N21" s="73"/>
      <c r="O21" s="21"/>
      <c r="P21" s="21"/>
      <c r="Q21" s="21"/>
      <c r="R21" s="21"/>
      <c r="S21" s="21"/>
      <c r="T21" s="50"/>
    </row>
    <row r="22" spans="2:20" s="30" customFormat="1">
      <c r="B22" s="62"/>
      <c r="C22" s="7">
        <f t="shared" ref="C22:C23" si="4">C21+1</f>
        <v>7</v>
      </c>
      <c r="D22" s="13" t="s">
        <v>176</v>
      </c>
      <c r="E22" s="48" t="s">
        <v>60</v>
      </c>
      <c r="F22" s="49">
        <v>0</v>
      </c>
      <c r="H22" s="11"/>
      <c r="I22" s="11"/>
      <c r="J22" s="11"/>
      <c r="K22" s="11"/>
      <c r="L22" s="93"/>
      <c r="M22" s="93"/>
      <c r="N22" s="136"/>
      <c r="O22" s="93"/>
      <c r="P22" s="93"/>
      <c r="Q22" s="93"/>
      <c r="R22" s="93"/>
      <c r="S22" s="93"/>
      <c r="T22" s="50"/>
    </row>
    <row r="23" spans="2:20" s="30" customFormat="1">
      <c r="B23" s="62"/>
      <c r="C23" s="7">
        <f t="shared" si="4"/>
        <v>8</v>
      </c>
      <c r="D23" s="13" t="s">
        <v>176</v>
      </c>
      <c r="E23" s="48" t="s">
        <v>60</v>
      </c>
      <c r="F23" s="49">
        <v>0</v>
      </c>
      <c r="H23" s="94">
        <f t="shared" ref="H23:L23" si="5">H22</f>
        <v>0</v>
      </c>
      <c r="I23" s="94">
        <f t="shared" si="5"/>
        <v>0</v>
      </c>
      <c r="J23" s="94">
        <f t="shared" si="5"/>
        <v>0</v>
      </c>
      <c r="K23" s="94">
        <f t="shared" si="5"/>
        <v>0</v>
      </c>
      <c r="L23" s="94">
        <f t="shared" si="5"/>
        <v>0</v>
      </c>
      <c r="M23" s="94">
        <f t="shared" ref="M23" si="6">M22</f>
        <v>0</v>
      </c>
      <c r="N23" s="137"/>
      <c r="O23" s="94">
        <f t="shared" ref="O23:S23" si="7">O22</f>
        <v>0</v>
      </c>
      <c r="P23" s="94">
        <f t="shared" si="7"/>
        <v>0</v>
      </c>
      <c r="Q23" s="94">
        <f t="shared" si="7"/>
        <v>0</v>
      </c>
      <c r="R23" s="94">
        <f t="shared" si="7"/>
        <v>0</v>
      </c>
      <c r="S23" s="94">
        <f t="shared" si="7"/>
        <v>0</v>
      </c>
      <c r="T23" s="50"/>
    </row>
    <row r="24" spans="2:20" s="30" customFormat="1">
      <c r="B24" s="62"/>
      <c r="C24" s="15"/>
      <c r="D24" s="28"/>
      <c r="E24" s="27"/>
      <c r="F24" s="1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50"/>
    </row>
    <row r="25" spans="2:20" s="30" customFormat="1">
      <c r="B25" s="62"/>
      <c r="C25" s="46" t="s">
        <v>8</v>
      </c>
      <c r="D25" s="79" t="s">
        <v>151</v>
      </c>
      <c r="E25" s="18"/>
      <c r="F25" s="19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50"/>
    </row>
    <row r="26" spans="2:20" s="30" customFormat="1">
      <c r="B26" s="62"/>
      <c r="C26" s="7">
        <f>C23+1</f>
        <v>9</v>
      </c>
      <c r="D26" s="13" t="s">
        <v>153</v>
      </c>
      <c r="E26" s="48" t="s">
        <v>60</v>
      </c>
      <c r="F26" s="49">
        <v>0</v>
      </c>
      <c r="H26" s="11"/>
      <c r="I26" s="11"/>
      <c r="J26" s="11"/>
      <c r="K26" s="11"/>
      <c r="L26" s="93"/>
      <c r="M26" s="93"/>
      <c r="N26" s="136"/>
      <c r="O26" s="93"/>
      <c r="P26" s="93"/>
      <c r="Q26" s="93"/>
      <c r="R26" s="93"/>
      <c r="S26" s="93"/>
      <c r="T26" s="50"/>
    </row>
    <row r="27" spans="2:20" s="30" customFormat="1">
      <c r="B27" s="62"/>
      <c r="C27" s="7">
        <f t="shared" ref="C27:C31" si="8">C26+1</f>
        <v>10</v>
      </c>
      <c r="D27" s="13" t="s">
        <v>154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N27" s="136"/>
      <c r="O27" s="93"/>
      <c r="P27" s="93"/>
      <c r="Q27" s="93"/>
      <c r="R27" s="93"/>
      <c r="S27" s="93"/>
      <c r="T27" s="50"/>
    </row>
    <row r="28" spans="2:20" s="30" customFormat="1">
      <c r="B28" s="62"/>
      <c r="C28" s="7">
        <f t="shared" si="8"/>
        <v>11</v>
      </c>
      <c r="D28" s="13" t="s">
        <v>155</v>
      </c>
      <c r="E28" s="48" t="s">
        <v>60</v>
      </c>
      <c r="F28" s="49">
        <v>0</v>
      </c>
      <c r="H28" s="151"/>
      <c r="I28" s="151"/>
      <c r="J28" s="151"/>
      <c r="K28" s="151"/>
      <c r="L28" s="151"/>
      <c r="M28" s="151"/>
      <c r="O28" s="151"/>
      <c r="P28" s="151"/>
      <c r="Q28" s="151"/>
      <c r="R28" s="151"/>
      <c r="S28" s="151"/>
      <c r="T28" s="50"/>
    </row>
    <row r="29" spans="2:20" s="30" customFormat="1">
      <c r="B29" s="62"/>
      <c r="C29" s="7">
        <f t="shared" si="8"/>
        <v>12</v>
      </c>
      <c r="D29" s="13" t="s">
        <v>156</v>
      </c>
      <c r="E29" s="48" t="s">
        <v>60</v>
      </c>
      <c r="F29" s="49">
        <v>0</v>
      </c>
      <c r="H29" s="11"/>
      <c r="I29" s="11"/>
      <c r="J29" s="11"/>
      <c r="K29" s="11"/>
      <c r="L29" s="93"/>
      <c r="M29" s="93"/>
      <c r="N29" s="136"/>
      <c r="O29" s="93"/>
      <c r="P29" s="93"/>
      <c r="Q29" s="93"/>
      <c r="R29" s="93"/>
      <c r="S29" s="93"/>
      <c r="T29" s="50"/>
    </row>
    <row r="30" spans="2:20" s="30" customFormat="1">
      <c r="B30" s="62"/>
      <c r="C30" s="7">
        <f t="shared" si="8"/>
        <v>13</v>
      </c>
      <c r="D30" s="13" t="s">
        <v>157</v>
      </c>
      <c r="E30" s="48" t="s">
        <v>60</v>
      </c>
      <c r="F30" s="49">
        <v>0</v>
      </c>
      <c r="H30" s="11"/>
      <c r="I30" s="11"/>
      <c r="J30" s="11"/>
      <c r="K30" s="11"/>
      <c r="L30" s="93"/>
      <c r="M30" s="93"/>
      <c r="N30" s="136"/>
      <c r="O30" s="93"/>
      <c r="P30" s="93"/>
      <c r="Q30" s="93"/>
      <c r="R30" s="93"/>
      <c r="S30" s="93"/>
      <c r="T30" s="50"/>
    </row>
    <row r="31" spans="2:20" s="30" customFormat="1">
      <c r="B31" s="62"/>
      <c r="C31" s="7">
        <f t="shared" si="8"/>
        <v>14</v>
      </c>
      <c r="D31" s="13" t="s">
        <v>158</v>
      </c>
      <c r="E31" s="48" t="s">
        <v>60</v>
      </c>
      <c r="F31" s="49">
        <v>0</v>
      </c>
      <c r="H31" s="94">
        <f>SUM(H26:H30)</f>
        <v>0</v>
      </c>
      <c r="I31" s="94">
        <f>SUM(I26:I30)</f>
        <v>0</v>
      </c>
      <c r="J31" s="94">
        <f t="shared" ref="J31:L31" si="9">SUM(J26:J30)</f>
        <v>0</v>
      </c>
      <c r="K31" s="94">
        <f t="shared" si="9"/>
        <v>0</v>
      </c>
      <c r="L31" s="94">
        <f t="shared" si="9"/>
        <v>0</v>
      </c>
      <c r="M31" s="94">
        <f t="shared" ref="M31" si="10">SUM(M26:M30)</f>
        <v>0</v>
      </c>
      <c r="N31" s="137"/>
      <c r="O31" s="94">
        <f>SUM(O26:O30)</f>
        <v>0</v>
      </c>
      <c r="P31" s="94">
        <f>SUM(P26:P30)</f>
        <v>0</v>
      </c>
      <c r="Q31" s="94">
        <f t="shared" ref="Q31:S31" si="11">SUM(Q26:Q30)</f>
        <v>0</v>
      </c>
      <c r="R31" s="94">
        <f t="shared" si="11"/>
        <v>0</v>
      </c>
      <c r="S31" s="94">
        <f t="shared" si="11"/>
        <v>0</v>
      </c>
      <c r="T31" s="50"/>
    </row>
    <row r="32" spans="2:20" s="30" customFormat="1">
      <c r="B32" s="62"/>
      <c r="C32" s="15"/>
      <c r="D32" s="28"/>
      <c r="E32" s="27"/>
      <c r="F32" s="1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50"/>
    </row>
    <row r="33" spans="2:97" s="30" customFormat="1">
      <c r="B33" s="62"/>
      <c r="C33" s="46" t="s">
        <v>9</v>
      </c>
      <c r="D33" s="79" t="s">
        <v>212</v>
      </c>
      <c r="E33" s="18"/>
      <c r="F33" s="19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50"/>
    </row>
    <row r="34" spans="2:97" s="30" customFormat="1">
      <c r="B34" s="62"/>
      <c r="C34" s="7">
        <f>C31+1</f>
        <v>15</v>
      </c>
      <c r="D34" s="13" t="s">
        <v>392</v>
      </c>
      <c r="E34" s="48" t="s">
        <v>60</v>
      </c>
      <c r="F34" s="49">
        <v>0</v>
      </c>
      <c r="H34" s="94">
        <f t="shared" ref="H34:L34" si="12">H18+H23+H31</f>
        <v>0</v>
      </c>
      <c r="I34" s="94">
        <f t="shared" si="12"/>
        <v>0</v>
      </c>
      <c r="J34" s="94">
        <f t="shared" si="12"/>
        <v>0</v>
      </c>
      <c r="K34" s="94">
        <f t="shared" si="12"/>
        <v>0</v>
      </c>
      <c r="L34" s="94">
        <f t="shared" si="12"/>
        <v>0</v>
      </c>
      <c r="M34" s="94">
        <f t="shared" ref="M34" si="13">M18+M23+M31</f>
        <v>0</v>
      </c>
      <c r="N34" s="137"/>
      <c r="O34" s="94">
        <f t="shared" ref="O34:S34" si="14">O18+O23+O31</f>
        <v>0</v>
      </c>
      <c r="P34" s="94">
        <f t="shared" si="14"/>
        <v>0</v>
      </c>
      <c r="Q34" s="94">
        <f t="shared" si="14"/>
        <v>0</v>
      </c>
      <c r="R34" s="94">
        <f t="shared" si="14"/>
        <v>0</v>
      </c>
      <c r="S34" s="94">
        <f t="shared" si="14"/>
        <v>0</v>
      </c>
      <c r="T34" s="50"/>
    </row>
    <row r="35" spans="2:97" s="30" customFormat="1">
      <c r="B35" s="62"/>
      <c r="D35" s="80"/>
      <c r="J35" s="80"/>
      <c r="Q35" s="80"/>
      <c r="T35" s="50"/>
    </row>
    <row r="36" spans="2:97" s="30" customFormat="1">
      <c r="B36" s="62"/>
      <c r="C36" s="46" t="s">
        <v>10</v>
      </c>
      <c r="D36" s="111" t="s">
        <v>213</v>
      </c>
      <c r="E36" s="18"/>
      <c r="F36" s="19"/>
      <c r="G36" s="19"/>
      <c r="H36" s="17"/>
      <c r="I36" s="17"/>
      <c r="J36" s="67"/>
      <c r="K36" s="17"/>
      <c r="L36" s="17"/>
      <c r="M36" s="17"/>
      <c r="N36" s="17"/>
      <c r="O36" s="17"/>
      <c r="P36" s="17"/>
      <c r="Q36" s="67"/>
      <c r="R36" s="17"/>
      <c r="S36" s="17"/>
      <c r="T36" s="50"/>
    </row>
    <row r="37" spans="2:97" s="30" customFormat="1">
      <c r="B37" s="62"/>
      <c r="C37" s="7">
        <f>C34+1</f>
        <v>16</v>
      </c>
      <c r="D37" s="13" t="s">
        <v>384</v>
      </c>
      <c r="E37" s="48" t="s">
        <v>60</v>
      </c>
      <c r="F37" s="49">
        <v>0</v>
      </c>
      <c r="H37" s="11"/>
      <c r="I37" s="11"/>
      <c r="J37" s="11"/>
      <c r="K37" s="11"/>
      <c r="L37" s="93"/>
      <c r="M37" s="93"/>
      <c r="O37" s="93"/>
      <c r="P37" s="93"/>
      <c r="Q37" s="93"/>
      <c r="R37" s="93"/>
      <c r="S37" s="93"/>
      <c r="T37" s="50"/>
    </row>
    <row r="38" spans="2:97" s="30" customFormat="1">
      <c r="B38" s="62"/>
      <c r="C38" s="7">
        <f>C37+1</f>
        <v>17</v>
      </c>
      <c r="D38" s="13" t="s">
        <v>385</v>
      </c>
      <c r="E38" s="48" t="s">
        <v>60</v>
      </c>
      <c r="F38" s="49">
        <v>0</v>
      </c>
      <c r="H38" s="11"/>
      <c r="I38" s="11"/>
      <c r="J38" s="11"/>
      <c r="K38" s="11"/>
      <c r="L38" s="93"/>
      <c r="M38" s="93"/>
      <c r="O38" s="93"/>
      <c r="P38" s="93"/>
      <c r="Q38" s="93"/>
      <c r="R38" s="93"/>
      <c r="S38" s="93"/>
      <c r="T38" s="50"/>
    </row>
    <row r="39" spans="2:97" s="30" customFormat="1">
      <c r="B39" s="62"/>
      <c r="C39" s="7">
        <f t="shared" ref="C39:C41" si="15">C38+1</f>
        <v>18</v>
      </c>
      <c r="D39" s="13" t="s">
        <v>166</v>
      </c>
      <c r="E39" s="48" t="s">
        <v>60</v>
      </c>
      <c r="F39" s="49">
        <v>0</v>
      </c>
      <c r="H39" s="11"/>
      <c r="I39" s="11"/>
      <c r="J39" s="11"/>
      <c r="K39" s="11"/>
      <c r="L39" s="93"/>
      <c r="M39" s="93"/>
      <c r="O39" s="93"/>
      <c r="P39" s="93"/>
      <c r="Q39" s="93"/>
      <c r="R39" s="93"/>
      <c r="S39" s="93"/>
      <c r="T39" s="50"/>
    </row>
    <row r="40" spans="2:97" s="30" customFormat="1">
      <c r="B40" s="62"/>
      <c r="C40" s="7">
        <f t="shared" si="15"/>
        <v>19</v>
      </c>
      <c r="D40" s="13" t="s">
        <v>167</v>
      </c>
      <c r="E40" s="48" t="s">
        <v>60</v>
      </c>
      <c r="F40" s="49">
        <v>0</v>
      </c>
      <c r="H40" s="11"/>
      <c r="I40" s="11"/>
      <c r="J40" s="11"/>
      <c r="K40" s="11"/>
      <c r="L40" s="93"/>
      <c r="M40" s="93"/>
      <c r="O40" s="93"/>
      <c r="P40" s="93"/>
      <c r="Q40" s="93"/>
      <c r="R40" s="93"/>
      <c r="S40" s="93"/>
      <c r="T40" s="50"/>
    </row>
    <row r="41" spans="2:97" s="30" customFormat="1">
      <c r="B41" s="62"/>
      <c r="C41" s="7">
        <f t="shared" si="15"/>
        <v>20</v>
      </c>
      <c r="D41" s="13" t="s">
        <v>393</v>
      </c>
      <c r="E41" s="48" t="s">
        <v>60</v>
      </c>
      <c r="F41" s="49">
        <v>0</v>
      </c>
      <c r="H41" s="138">
        <f t="shared" ref="H41:M41" si="16">SUM(H37:H40)</f>
        <v>0</v>
      </c>
      <c r="I41" s="138">
        <f t="shared" si="16"/>
        <v>0</v>
      </c>
      <c r="J41" s="138">
        <f t="shared" si="16"/>
        <v>0</v>
      </c>
      <c r="K41" s="138">
        <f t="shared" si="16"/>
        <v>0</v>
      </c>
      <c r="L41" s="138">
        <f t="shared" si="16"/>
        <v>0</v>
      </c>
      <c r="M41" s="138">
        <f t="shared" si="16"/>
        <v>0</v>
      </c>
      <c r="O41" s="138">
        <f>SUM(O37:O40)</f>
        <v>0</v>
      </c>
      <c r="P41" s="138">
        <f>SUM(P37:P40)</f>
        <v>0</v>
      </c>
      <c r="Q41" s="138">
        <f>SUM(Q37:Q40)</f>
        <v>0</v>
      </c>
      <c r="R41" s="138">
        <f>SUM(R37:R40)</f>
        <v>0</v>
      </c>
      <c r="S41" s="138">
        <f>SUM(S37:S40)</f>
        <v>0</v>
      </c>
      <c r="T41" s="50"/>
    </row>
    <row r="42" spans="2:97" s="30" customFormat="1">
      <c r="B42" s="62"/>
      <c r="D42" s="80"/>
      <c r="J42" s="80"/>
      <c r="Q42" s="80"/>
      <c r="T42" s="50"/>
    </row>
    <row r="43" spans="2:97" s="30" customFormat="1">
      <c r="B43" s="35"/>
      <c r="C43" s="46" t="s">
        <v>11</v>
      </c>
      <c r="D43" s="111" t="s">
        <v>225</v>
      </c>
      <c r="E43" s="18"/>
      <c r="F43" s="19"/>
      <c r="G43" s="19"/>
      <c r="H43" s="17"/>
      <c r="I43" s="17"/>
      <c r="J43" s="67"/>
      <c r="K43" s="17"/>
      <c r="L43" s="17"/>
      <c r="M43" s="17"/>
      <c r="N43" s="17"/>
      <c r="O43" s="17"/>
      <c r="P43" s="17"/>
      <c r="Q43" s="67"/>
      <c r="R43" s="17"/>
      <c r="S43" s="17"/>
      <c r="T43" s="37"/>
      <c r="U43" s="19"/>
      <c r="CI43"/>
      <c r="CJ43"/>
      <c r="CK43"/>
      <c r="CL43"/>
      <c r="CM43"/>
      <c r="CN43"/>
      <c r="CO43"/>
      <c r="CP43"/>
      <c r="CQ43"/>
      <c r="CR43"/>
      <c r="CS43"/>
    </row>
    <row r="44" spans="2:97" s="30" customFormat="1">
      <c r="B44" s="62"/>
      <c r="C44" s="7">
        <f>C41+1</f>
        <v>21</v>
      </c>
      <c r="D44" s="13" t="s">
        <v>395</v>
      </c>
      <c r="E44" s="48" t="s">
        <v>60</v>
      </c>
      <c r="F44" s="49">
        <v>0</v>
      </c>
      <c r="H44" s="11"/>
      <c r="I44" s="11"/>
      <c r="J44" s="11"/>
      <c r="K44" s="11"/>
      <c r="L44" s="93"/>
      <c r="M44" s="93"/>
      <c r="O44" s="93"/>
      <c r="P44" s="93"/>
      <c r="Q44" s="93"/>
      <c r="R44" s="93"/>
      <c r="S44" s="93"/>
      <c r="T44" s="50"/>
      <c r="W44" s="54"/>
    </row>
    <row r="45" spans="2:97" s="30" customFormat="1">
      <c r="B45" s="62"/>
      <c r="C45" s="7">
        <f>C44+1</f>
        <v>22</v>
      </c>
      <c r="D45" s="13" t="s">
        <v>396</v>
      </c>
      <c r="E45" s="48" t="s">
        <v>60</v>
      </c>
      <c r="F45" s="49">
        <v>0</v>
      </c>
      <c r="H45" s="11"/>
      <c r="I45" s="11"/>
      <c r="J45" s="11"/>
      <c r="K45" s="11"/>
      <c r="L45" s="93"/>
      <c r="M45" s="93"/>
      <c r="O45" s="93"/>
      <c r="P45" s="93"/>
      <c r="Q45" s="93"/>
      <c r="R45" s="93"/>
      <c r="S45" s="93"/>
      <c r="T45" s="50"/>
      <c r="W45" s="54"/>
    </row>
    <row r="46" spans="2:97" s="30" customFormat="1">
      <c r="B46" s="62"/>
      <c r="C46" s="7">
        <f t="shared" ref="C46:C48" si="17">C45+1</f>
        <v>23</v>
      </c>
      <c r="D46" s="13" t="s">
        <v>397</v>
      </c>
      <c r="E46" s="48" t="s">
        <v>60</v>
      </c>
      <c r="F46" s="49">
        <v>0</v>
      </c>
      <c r="H46" s="11"/>
      <c r="I46" s="11"/>
      <c r="J46" s="11"/>
      <c r="K46" s="11"/>
      <c r="L46" s="93"/>
      <c r="M46" s="93"/>
      <c r="O46" s="93"/>
      <c r="P46" s="93"/>
      <c r="Q46" s="93"/>
      <c r="R46" s="93"/>
      <c r="S46" s="93"/>
      <c r="T46" s="50"/>
      <c r="W46" s="54"/>
    </row>
    <row r="47" spans="2:97" s="30" customFormat="1">
      <c r="B47" s="62"/>
      <c r="C47" s="7">
        <f t="shared" si="17"/>
        <v>24</v>
      </c>
      <c r="D47" s="13" t="s">
        <v>167</v>
      </c>
      <c r="E47" s="48" t="s">
        <v>60</v>
      </c>
      <c r="F47" s="49">
        <v>0</v>
      </c>
      <c r="H47" s="11"/>
      <c r="I47" s="11"/>
      <c r="J47" s="11"/>
      <c r="K47" s="11"/>
      <c r="L47" s="93"/>
      <c r="M47" s="93"/>
      <c r="O47" s="93"/>
      <c r="P47" s="93"/>
      <c r="Q47" s="93"/>
      <c r="R47" s="93"/>
      <c r="S47" s="93"/>
      <c r="T47" s="50"/>
      <c r="W47" s="54"/>
    </row>
    <row r="48" spans="2:97" s="30" customFormat="1">
      <c r="B48" s="62"/>
      <c r="C48" s="7">
        <f t="shared" si="17"/>
        <v>25</v>
      </c>
      <c r="D48" s="13" t="s">
        <v>394</v>
      </c>
      <c r="E48" s="48" t="s">
        <v>60</v>
      </c>
      <c r="F48" s="49">
        <v>0</v>
      </c>
      <c r="H48" s="138">
        <f t="shared" ref="H48:M48" si="18">SUM(H44:H47)</f>
        <v>0</v>
      </c>
      <c r="I48" s="138">
        <f t="shared" si="18"/>
        <v>0</v>
      </c>
      <c r="J48" s="138">
        <f t="shared" si="18"/>
        <v>0</v>
      </c>
      <c r="K48" s="138">
        <f t="shared" si="18"/>
        <v>0</v>
      </c>
      <c r="L48" s="138">
        <f t="shared" si="18"/>
        <v>0</v>
      </c>
      <c r="M48" s="138">
        <f t="shared" si="18"/>
        <v>0</v>
      </c>
      <c r="O48" s="138">
        <f>SUM(O44:O47)</f>
        <v>0</v>
      </c>
      <c r="P48" s="138">
        <f>SUM(P44:P47)</f>
        <v>0</v>
      </c>
      <c r="Q48" s="138">
        <f>SUM(Q44:Q47)</f>
        <v>0</v>
      </c>
      <c r="R48" s="138">
        <f>SUM(R44:R47)</f>
        <v>0</v>
      </c>
      <c r="S48" s="138">
        <f>SUM(S44:S47)</f>
        <v>0</v>
      </c>
      <c r="T48" s="50"/>
    </row>
    <row r="49" spans="2:20" s="30" customFormat="1">
      <c r="B49" s="62"/>
      <c r="C49" s="15"/>
      <c r="D49" s="28"/>
      <c r="E49" s="27"/>
      <c r="F49" s="15"/>
      <c r="H49" s="96"/>
      <c r="I49" s="96"/>
      <c r="J49" s="96"/>
      <c r="K49" s="96"/>
      <c r="L49" s="96"/>
      <c r="M49" s="96"/>
      <c r="O49" s="96"/>
      <c r="P49" s="96"/>
      <c r="Q49" s="96"/>
      <c r="R49" s="96"/>
      <c r="S49" s="96"/>
      <c r="T49" s="50"/>
    </row>
    <row r="50" spans="2:20" s="30" customFormat="1">
      <c r="B50" s="62"/>
      <c r="C50" s="46" t="s">
        <v>288</v>
      </c>
      <c r="D50" s="79" t="s">
        <v>212</v>
      </c>
      <c r="E50" s="18"/>
      <c r="F50" s="19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50"/>
    </row>
    <row r="51" spans="2:20" s="30" customFormat="1">
      <c r="B51" s="62"/>
      <c r="C51" s="7">
        <f>C48+1</f>
        <v>26</v>
      </c>
      <c r="D51" s="13" t="s">
        <v>392</v>
      </c>
      <c r="E51" s="48" t="s">
        <v>60</v>
      </c>
      <c r="F51" s="49">
        <v>0</v>
      </c>
      <c r="H51" s="94">
        <f t="shared" ref="H51:M51" si="19">H41+H48</f>
        <v>0</v>
      </c>
      <c r="I51" s="94">
        <f t="shared" si="19"/>
        <v>0</v>
      </c>
      <c r="J51" s="94">
        <f t="shared" si="19"/>
        <v>0</v>
      </c>
      <c r="K51" s="94">
        <f t="shared" si="19"/>
        <v>0</v>
      </c>
      <c r="L51" s="94">
        <f t="shared" si="19"/>
        <v>0</v>
      </c>
      <c r="M51" s="94">
        <f t="shared" si="19"/>
        <v>0</v>
      </c>
      <c r="N51" s="137"/>
      <c r="O51" s="94">
        <f>O41+O48</f>
        <v>0</v>
      </c>
      <c r="P51" s="94">
        <f>P41+P48</f>
        <v>0</v>
      </c>
      <c r="Q51" s="94">
        <f>Q41+Q48</f>
        <v>0</v>
      </c>
      <c r="R51" s="94">
        <f>R41+R48</f>
        <v>0</v>
      </c>
      <c r="S51" s="94">
        <f>S41+S48</f>
        <v>0</v>
      </c>
      <c r="T51" s="50"/>
    </row>
    <row r="52" spans="2:20" s="30" customFormat="1" ht="16" thickBot="1">
      <c r="B52" s="51"/>
      <c r="C52" s="52"/>
      <c r="D52" s="89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3"/>
    </row>
    <row r="53" spans="2:20" s="30" customFormat="1">
      <c r="D53" s="80"/>
    </row>
    <row r="54" spans="2:20" s="30" customFormat="1" ht="16" thickBot="1">
      <c r="D54" s="80"/>
    </row>
    <row r="55" spans="2:20" s="30" customFormat="1">
      <c r="B55" s="58"/>
      <c r="C55" s="14"/>
      <c r="D55" s="139"/>
      <c r="E55" s="140"/>
      <c r="F55" s="14"/>
      <c r="G55" s="14"/>
      <c r="H55" s="141"/>
      <c r="I55" s="141"/>
      <c r="J55" s="141"/>
      <c r="K55" s="141"/>
      <c r="L55" s="141"/>
      <c r="M55" s="14"/>
      <c r="N55" s="57"/>
      <c r="O55" s="141"/>
      <c r="P55" s="141"/>
      <c r="Q55" s="141"/>
      <c r="R55" s="141"/>
      <c r="S55" s="141"/>
      <c r="T55" s="61"/>
    </row>
    <row r="56" spans="2:20" s="30" customFormat="1">
      <c r="B56" s="62"/>
      <c r="C56" s="46"/>
      <c r="D56" s="79" t="s">
        <v>129</v>
      </c>
      <c r="E56" s="18"/>
      <c r="F56" s="19"/>
      <c r="G56" s="19"/>
      <c r="H56" s="95"/>
      <c r="I56" s="95"/>
      <c r="J56" s="95"/>
      <c r="K56" s="95"/>
      <c r="L56" s="95"/>
      <c r="M56" s="19"/>
      <c r="O56" s="95"/>
      <c r="P56" s="95"/>
      <c r="Q56" s="95"/>
      <c r="R56" s="95"/>
      <c r="S56" s="95"/>
      <c r="T56" s="50"/>
    </row>
    <row r="57" spans="2:20" s="30" customFormat="1">
      <c r="B57" s="62"/>
      <c r="C57" s="134"/>
      <c r="D57" s="13" t="s">
        <v>170</v>
      </c>
      <c r="E57" s="48"/>
      <c r="F57" s="49"/>
      <c r="G57" s="88"/>
      <c r="H57" s="93" t="str">
        <f t="shared" ref="H57:M57" si="20">IF(H34=H51,"OK","Error")</f>
        <v>OK</v>
      </c>
      <c r="I57" s="93" t="str">
        <f t="shared" si="20"/>
        <v>OK</v>
      </c>
      <c r="J57" s="93" t="str">
        <f t="shared" si="20"/>
        <v>OK</v>
      </c>
      <c r="K57" s="93" t="str">
        <f t="shared" si="20"/>
        <v>OK</v>
      </c>
      <c r="L57" s="93" t="str">
        <f t="shared" si="20"/>
        <v>OK</v>
      </c>
      <c r="M57" s="93" t="str">
        <f t="shared" si="20"/>
        <v>OK</v>
      </c>
      <c r="N57" s="152"/>
      <c r="O57" s="93" t="str">
        <f>IF(O34=O51,"OK","Error")</f>
        <v>OK</v>
      </c>
      <c r="P57" s="93" t="str">
        <f>IF(P34=P51,"OK","Error")</f>
        <v>OK</v>
      </c>
      <c r="Q57" s="93" t="str">
        <f>IF(Q34=Q51,"OK","Error")</f>
        <v>OK</v>
      </c>
      <c r="R57" s="93" t="str">
        <f>IF(R34=R51,"OK","Error")</f>
        <v>OK</v>
      </c>
      <c r="S57" s="93" t="str">
        <f>IF(S34=S51,"OK","Error")</f>
        <v>OK</v>
      </c>
      <c r="T57" s="50"/>
    </row>
    <row r="58" spans="2:20" s="30" customFormat="1" ht="16" thickBot="1">
      <c r="B58" s="51"/>
      <c r="C58" s="52"/>
      <c r="D58" s="89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</row>
    <row r="59" spans="2:20" s="30" customFormat="1">
      <c r="D59" s="80"/>
    </row>
    <row r="60" spans="2:20" s="30" customFormat="1">
      <c r="D60" s="80"/>
    </row>
    <row r="61" spans="2:20" s="30" customFormat="1">
      <c r="D61" s="80"/>
    </row>
    <row r="62" spans="2:20" s="30" customFormat="1">
      <c r="D62" s="80"/>
    </row>
    <row r="63" spans="2:20" s="30" customFormat="1">
      <c r="D63" s="80"/>
    </row>
    <row r="64" spans="2:20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17" s="30" customFormat="1">
      <c r="D337" s="80"/>
    </row>
    <row r="338" spans="4:17" s="30" customFormat="1">
      <c r="D338" s="80"/>
    </row>
    <row r="339" spans="4:17" s="30" customFormat="1">
      <c r="D339" s="80"/>
    </row>
    <row r="340" spans="4:17" s="30" customFormat="1">
      <c r="D340" s="80"/>
    </row>
    <row r="341" spans="4:17" s="30" customFormat="1">
      <c r="D341" s="80"/>
    </row>
    <row r="342" spans="4:17" s="30" customFormat="1">
      <c r="D342" s="80"/>
    </row>
    <row r="343" spans="4:17" s="30" customFormat="1">
      <c r="D343" s="80"/>
    </row>
    <row r="344" spans="4:17" s="30" customFormat="1">
      <c r="D344" s="80"/>
    </row>
    <row r="345" spans="4:17" s="30" customFormat="1">
      <c r="D345" s="80"/>
    </row>
    <row r="346" spans="4:17" s="30" customFormat="1">
      <c r="D346" s="80"/>
    </row>
    <row r="347" spans="4:17" s="30" customFormat="1">
      <c r="D347" s="80"/>
      <c r="Q347"/>
    </row>
  </sheetData>
  <mergeCells count="2">
    <mergeCell ref="O7:S7"/>
    <mergeCell ref="H7:M7"/>
  </mergeCells>
  <pageMargins left="0.7" right="0.7" top="0.75" bottom="0.75" header="0.3" footer="0.3"/>
  <pageSetup paperSize="9" scale="47" orientation="landscape" r:id="rId1"/>
  <colBreaks count="1" manualBreakCount="1">
    <brk id="21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0.39997558519241921"/>
  </sheetPr>
  <dimension ref="A1:CQ371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07421875" customWidth="1"/>
    <col min="4" max="4" width="46.53515625" style="2" customWidth="1"/>
    <col min="5" max="5" width="5.07421875" customWidth="1"/>
    <col min="6" max="6" width="4.61328125" customWidth="1"/>
    <col min="7" max="7" width="1.3828125" style="30" customWidth="1"/>
    <col min="8" max="13" width="11" customWidth="1"/>
    <col min="14" max="14" width="4.15234375" customWidth="1"/>
    <col min="15" max="19" width="11" customWidth="1"/>
    <col min="20" max="20" width="3.4609375" style="30" customWidth="1"/>
    <col min="21" max="21" width="2.61328125" style="30" customWidth="1"/>
    <col min="22" max="22" width="8.921875" style="30"/>
    <col min="23" max="26" width="0" style="30" hidden="1" customWidth="1"/>
    <col min="27" max="84" width="8.921875" style="30"/>
  </cols>
  <sheetData>
    <row r="1" spans="1:95" s="30" customFormat="1" ht="16" thickBot="1">
      <c r="D1" s="80"/>
    </row>
    <row r="2" spans="1:95" s="30" customFormat="1" ht="16" thickBot="1">
      <c r="B2" s="153"/>
      <c r="C2" s="32"/>
      <c r="D2" s="139"/>
      <c r="E2" s="140"/>
      <c r="F2" s="14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154"/>
      <c r="U2" s="54"/>
    </row>
    <row r="3" spans="1:95" s="30" customFormat="1">
      <c r="B3" s="155"/>
      <c r="C3" s="59" t="s">
        <v>499</v>
      </c>
      <c r="D3" s="28"/>
      <c r="E3" s="27"/>
      <c r="F3" s="16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56"/>
      <c r="U3" s="54"/>
    </row>
    <row r="4" spans="1:95" s="30" customFormat="1">
      <c r="B4" s="155"/>
      <c r="C4" s="36" t="str">
        <f>Index!C3</f>
        <v>2026-31</v>
      </c>
      <c r="D4" s="28"/>
      <c r="E4" s="27"/>
      <c r="F4" s="1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156"/>
      <c r="U4" s="54"/>
    </row>
    <row r="5" spans="1:95" s="30" customFormat="1">
      <c r="B5" s="155"/>
      <c r="C5" s="38" t="s">
        <v>717</v>
      </c>
      <c r="D5" s="28"/>
      <c r="E5" s="27"/>
      <c r="F5" s="1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156"/>
      <c r="U5" s="54"/>
    </row>
    <row r="6" spans="1:95" s="30" customFormat="1">
      <c r="B6" s="155"/>
      <c r="C6" s="39"/>
      <c r="D6" s="28"/>
      <c r="E6" s="27"/>
      <c r="F6" s="27"/>
      <c r="G6" s="54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156"/>
      <c r="U6" s="54"/>
    </row>
    <row r="7" spans="1:95">
      <c r="A7"/>
      <c r="B7" s="155"/>
      <c r="C7" s="40"/>
      <c r="D7" s="157"/>
      <c r="E7" s="158"/>
      <c r="F7" s="158"/>
      <c r="G7" s="54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156"/>
      <c r="U7" s="54"/>
    </row>
    <row r="8" spans="1:95">
      <c r="A8"/>
      <c r="B8" s="155"/>
      <c r="C8" s="159"/>
      <c r="D8" s="84" t="s">
        <v>5</v>
      </c>
      <c r="E8" s="3" t="s">
        <v>6</v>
      </c>
      <c r="F8" s="3" t="s">
        <v>7</v>
      </c>
      <c r="G8" s="54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156"/>
      <c r="U8" s="54"/>
    </row>
    <row r="9" spans="1:95" s="30" customFormat="1">
      <c r="B9" s="155"/>
      <c r="C9" s="160"/>
      <c r="D9" s="161"/>
      <c r="E9" s="162"/>
      <c r="F9" s="162"/>
      <c r="G9" s="54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156"/>
      <c r="U9" s="54"/>
      <c r="CG9"/>
      <c r="CH9"/>
      <c r="CI9"/>
      <c r="CJ9"/>
      <c r="CK9"/>
      <c r="CL9"/>
      <c r="CM9"/>
      <c r="CN9"/>
      <c r="CO9"/>
      <c r="CP9"/>
      <c r="CQ9"/>
    </row>
    <row r="10" spans="1:95" s="30" customFormat="1">
      <c r="B10" s="155"/>
      <c r="C10" s="54"/>
      <c r="D10" s="28"/>
      <c r="E10" s="27"/>
      <c r="F10" s="27"/>
      <c r="G10" s="54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156"/>
      <c r="U10" s="54"/>
      <c r="CG10"/>
      <c r="CH10"/>
      <c r="CI10"/>
      <c r="CJ10"/>
      <c r="CK10"/>
      <c r="CL10"/>
      <c r="CM10"/>
      <c r="CN10"/>
      <c r="CO10"/>
      <c r="CP10"/>
      <c r="CQ10"/>
    </row>
    <row r="11" spans="1:95" s="30" customFormat="1">
      <c r="B11" s="62"/>
      <c r="C11" s="46" t="s">
        <v>0</v>
      </c>
      <c r="D11" s="79" t="s">
        <v>144</v>
      </c>
      <c r="E11" s="163"/>
      <c r="F11" s="54"/>
      <c r="G11" s="54"/>
      <c r="H11" s="164"/>
      <c r="I11" s="164"/>
      <c r="J11" s="165"/>
      <c r="K11" s="165"/>
      <c r="L11" s="164"/>
      <c r="M11" s="164"/>
      <c r="N11" s="164"/>
      <c r="O11" s="164"/>
      <c r="P11" s="164"/>
      <c r="Q11" s="164"/>
      <c r="R11" s="164"/>
      <c r="S11" s="164"/>
      <c r="T11" s="50"/>
    </row>
    <row r="12" spans="1:95" s="30" customFormat="1">
      <c r="B12" s="62"/>
      <c r="C12" s="134">
        <v>1</v>
      </c>
      <c r="D12" s="13" t="s">
        <v>138</v>
      </c>
      <c r="E12" s="48" t="s">
        <v>60</v>
      </c>
      <c r="F12" s="48">
        <v>0</v>
      </c>
      <c r="H12" s="11"/>
      <c r="I12" s="11"/>
      <c r="J12" s="11"/>
      <c r="K12" s="11"/>
      <c r="L12" s="166"/>
      <c r="M12" s="166"/>
      <c r="N12" s="192"/>
      <c r="O12" s="166"/>
      <c r="P12" s="166"/>
      <c r="Q12" s="166"/>
      <c r="R12" s="166"/>
      <c r="S12" s="166"/>
      <c r="T12" s="50"/>
    </row>
    <row r="13" spans="1:95" s="30" customFormat="1">
      <c r="B13" s="62"/>
      <c r="C13" s="134">
        <f t="shared" ref="C13:C18" si="0">C12+1</f>
        <v>2</v>
      </c>
      <c r="D13" s="13" t="s">
        <v>139</v>
      </c>
      <c r="E13" s="48" t="s">
        <v>60</v>
      </c>
      <c r="F13" s="48">
        <v>0</v>
      </c>
      <c r="H13" s="11"/>
      <c r="I13" s="11"/>
      <c r="J13" s="11"/>
      <c r="K13" s="11"/>
      <c r="L13" s="166"/>
      <c r="M13" s="166"/>
      <c r="N13" s="192"/>
      <c r="O13" s="166"/>
      <c r="P13" s="166"/>
      <c r="Q13" s="166"/>
      <c r="R13" s="166"/>
      <c r="S13" s="166"/>
      <c r="T13" s="50"/>
    </row>
    <row r="14" spans="1:95" s="30" customFormat="1">
      <c r="B14" s="62"/>
      <c r="C14" s="134">
        <f t="shared" si="0"/>
        <v>3</v>
      </c>
      <c r="D14" s="13" t="s">
        <v>236</v>
      </c>
      <c r="E14" s="48" t="s">
        <v>60</v>
      </c>
      <c r="F14" s="48">
        <v>0</v>
      </c>
      <c r="H14" s="11"/>
      <c r="I14" s="11"/>
      <c r="J14" s="11"/>
      <c r="K14" s="11"/>
      <c r="L14" s="166"/>
      <c r="M14" s="166"/>
      <c r="N14" s="192"/>
      <c r="O14" s="166"/>
      <c r="P14" s="166"/>
      <c r="Q14" s="166"/>
      <c r="R14" s="166"/>
      <c r="S14" s="166"/>
      <c r="T14" s="50"/>
    </row>
    <row r="15" spans="1:95" s="30" customFormat="1">
      <c r="B15" s="62"/>
      <c r="C15" s="134">
        <f t="shared" si="0"/>
        <v>4</v>
      </c>
      <c r="D15" s="13" t="s">
        <v>237</v>
      </c>
      <c r="E15" s="48" t="s">
        <v>60</v>
      </c>
      <c r="F15" s="48">
        <v>0</v>
      </c>
      <c r="H15" s="11"/>
      <c r="I15" s="11"/>
      <c r="J15" s="11"/>
      <c r="K15" s="11"/>
      <c r="L15" s="166"/>
      <c r="M15" s="166"/>
      <c r="N15" s="192"/>
      <c r="O15" s="166"/>
      <c r="P15" s="166"/>
      <c r="Q15" s="166"/>
      <c r="R15" s="166"/>
      <c r="S15" s="166"/>
      <c r="T15" s="50"/>
    </row>
    <row r="16" spans="1:95" s="30" customFormat="1">
      <c r="B16" s="62"/>
      <c r="C16" s="134">
        <f t="shared" si="0"/>
        <v>5</v>
      </c>
      <c r="D16" s="13" t="s">
        <v>141</v>
      </c>
      <c r="E16" s="48" t="s">
        <v>60</v>
      </c>
      <c r="F16" s="48">
        <v>0</v>
      </c>
      <c r="H16" s="11"/>
      <c r="I16" s="11"/>
      <c r="J16" s="11"/>
      <c r="K16" s="11"/>
      <c r="L16" s="166"/>
      <c r="M16" s="166"/>
      <c r="N16" s="192"/>
      <c r="O16" s="166"/>
      <c r="P16" s="166"/>
      <c r="Q16" s="166"/>
      <c r="R16" s="166"/>
      <c r="S16" s="166"/>
      <c r="T16" s="50"/>
    </row>
    <row r="17" spans="2:95" s="30" customFormat="1">
      <c r="B17" s="62"/>
      <c r="C17" s="134">
        <f t="shared" si="0"/>
        <v>6</v>
      </c>
      <c r="D17" s="13" t="s">
        <v>142</v>
      </c>
      <c r="E17" s="48" t="s">
        <v>60</v>
      </c>
      <c r="F17" s="48">
        <v>0</v>
      </c>
      <c r="H17" s="11"/>
      <c r="I17" s="11"/>
      <c r="J17" s="11"/>
      <c r="K17" s="11"/>
      <c r="L17" s="166"/>
      <c r="M17" s="166"/>
      <c r="N17" s="192"/>
      <c r="O17" s="166"/>
      <c r="P17" s="166"/>
      <c r="Q17" s="166"/>
      <c r="R17" s="166"/>
      <c r="S17" s="166"/>
      <c r="T17" s="50"/>
    </row>
    <row r="18" spans="2:95" s="30" customFormat="1">
      <c r="B18" s="62"/>
      <c r="C18" s="134">
        <f t="shared" si="0"/>
        <v>7</v>
      </c>
      <c r="D18" s="13" t="s">
        <v>238</v>
      </c>
      <c r="E18" s="48" t="s">
        <v>60</v>
      </c>
      <c r="F18" s="48">
        <v>0</v>
      </c>
      <c r="H18" s="194" t="e">
        <f>AVERAGE(H12,H17)</f>
        <v>#DIV/0!</v>
      </c>
      <c r="I18" s="194" t="e">
        <f>AVERAGE(I12,I17)</f>
        <v>#DIV/0!</v>
      </c>
      <c r="J18" s="194" t="e">
        <f t="shared" ref="J18:M18" si="1">AVERAGE(J12,J17)</f>
        <v>#DIV/0!</v>
      </c>
      <c r="K18" s="194" t="e">
        <f t="shared" si="1"/>
        <v>#DIV/0!</v>
      </c>
      <c r="L18" s="194" t="e">
        <f t="shared" si="1"/>
        <v>#DIV/0!</v>
      </c>
      <c r="M18" s="194" t="e">
        <f t="shared" si="1"/>
        <v>#DIV/0!</v>
      </c>
      <c r="N18" s="195"/>
      <c r="O18" s="194" t="e">
        <f>AVERAGE(O12,O17)</f>
        <v>#DIV/0!</v>
      </c>
      <c r="P18" s="194" t="e">
        <f>AVERAGE(P12,P17)</f>
        <v>#DIV/0!</v>
      </c>
      <c r="Q18" s="194" t="e">
        <f t="shared" ref="Q18" si="2">AVERAGE(Q12,Q17)</f>
        <v>#DIV/0!</v>
      </c>
      <c r="R18" s="194" t="e">
        <f t="shared" ref="R18" si="3">AVERAGE(R12,R17)</f>
        <v>#DIV/0!</v>
      </c>
      <c r="S18" s="194" t="e">
        <f t="shared" ref="S18" si="4">AVERAGE(S12,S17)</f>
        <v>#DIV/0!</v>
      </c>
      <c r="T18" s="50"/>
    </row>
    <row r="19" spans="2:95" s="30" customFormat="1">
      <c r="B19" s="62"/>
      <c r="C19" s="27"/>
      <c r="D19" s="28"/>
      <c r="E19" s="27"/>
      <c r="F19" s="27"/>
      <c r="H19" s="167"/>
      <c r="I19" s="167"/>
      <c r="J19" s="167"/>
      <c r="K19" s="167"/>
      <c r="L19" s="168"/>
      <c r="M19" s="168"/>
      <c r="N19" s="168"/>
      <c r="O19" s="168"/>
      <c r="P19" s="168"/>
      <c r="Q19" s="168"/>
      <c r="R19" s="168"/>
      <c r="S19" s="168"/>
      <c r="T19" s="50"/>
    </row>
    <row r="20" spans="2:95" s="30" customFormat="1">
      <c r="B20" s="62"/>
      <c r="C20" s="134">
        <f>C18+1</f>
        <v>8</v>
      </c>
      <c r="D20" s="13" t="s">
        <v>140</v>
      </c>
      <c r="E20" s="48" t="s">
        <v>60</v>
      </c>
      <c r="F20" s="48">
        <v>0</v>
      </c>
      <c r="H20" s="11"/>
      <c r="I20" s="11"/>
      <c r="J20" s="11"/>
      <c r="K20" s="11"/>
      <c r="L20" s="169"/>
      <c r="M20" s="169"/>
      <c r="N20" s="192"/>
      <c r="O20" s="169"/>
      <c r="P20" s="169"/>
      <c r="Q20" s="169"/>
      <c r="R20" s="169"/>
      <c r="S20" s="169"/>
      <c r="T20" s="50"/>
    </row>
    <row r="21" spans="2:95" s="30" customFormat="1">
      <c r="B21" s="62"/>
      <c r="C21" s="27"/>
      <c r="H21" s="170"/>
      <c r="I21" s="170"/>
      <c r="J21" s="170"/>
      <c r="K21" s="170"/>
      <c r="L21" s="171"/>
      <c r="M21" s="171"/>
      <c r="N21" s="193"/>
      <c r="O21" s="171"/>
      <c r="P21" s="171"/>
      <c r="Q21" s="171"/>
      <c r="R21" s="171"/>
      <c r="S21" s="171"/>
      <c r="T21" s="50"/>
    </row>
    <row r="22" spans="2:95" s="30" customFormat="1">
      <c r="B22" s="155"/>
      <c r="C22" s="46" t="s">
        <v>1</v>
      </c>
      <c r="D22" s="79" t="s">
        <v>143</v>
      </c>
      <c r="E22" s="163"/>
      <c r="F22" s="54"/>
      <c r="G22" s="54"/>
      <c r="H22" s="172"/>
      <c r="I22" s="172"/>
      <c r="J22" s="173"/>
      <c r="K22" s="173"/>
      <c r="L22" s="17"/>
      <c r="M22" s="17"/>
      <c r="N22" s="17"/>
      <c r="O22" s="17"/>
      <c r="P22" s="17"/>
      <c r="Q22" s="17"/>
      <c r="R22" s="17"/>
      <c r="S22" s="17"/>
      <c r="T22" s="156"/>
      <c r="U22" s="54"/>
      <c r="CG22"/>
      <c r="CH22"/>
      <c r="CI22"/>
      <c r="CJ22"/>
      <c r="CK22"/>
      <c r="CL22"/>
      <c r="CM22"/>
      <c r="CN22"/>
      <c r="CO22"/>
      <c r="CP22"/>
      <c r="CQ22"/>
    </row>
    <row r="23" spans="2:95" s="30" customFormat="1">
      <c r="B23" s="62"/>
      <c r="C23" s="134">
        <f>C20+1</f>
        <v>9</v>
      </c>
      <c r="D23" s="13" t="s">
        <v>138</v>
      </c>
      <c r="E23" s="48" t="s">
        <v>60</v>
      </c>
      <c r="F23" s="48">
        <v>0</v>
      </c>
      <c r="H23" s="11"/>
      <c r="I23" s="11"/>
      <c r="J23" s="11"/>
      <c r="K23" s="11"/>
      <c r="L23" s="166"/>
      <c r="M23" s="166"/>
      <c r="N23" s="192"/>
      <c r="O23" s="166"/>
      <c r="P23" s="166"/>
      <c r="Q23" s="166"/>
      <c r="R23" s="166"/>
      <c r="S23" s="166"/>
      <c r="T23" s="50"/>
    </row>
    <row r="24" spans="2:95" s="30" customFormat="1">
      <c r="B24" s="62"/>
      <c r="C24" s="134">
        <f t="shared" ref="C24:C29" si="5">C23+1</f>
        <v>10</v>
      </c>
      <c r="D24" s="13" t="s">
        <v>139</v>
      </c>
      <c r="E24" s="48" t="s">
        <v>60</v>
      </c>
      <c r="F24" s="48">
        <v>0</v>
      </c>
      <c r="H24" s="11"/>
      <c r="I24" s="11"/>
      <c r="J24" s="11"/>
      <c r="K24" s="11"/>
      <c r="L24" s="166"/>
      <c r="M24" s="166"/>
      <c r="N24" s="192"/>
      <c r="O24" s="166"/>
      <c r="P24" s="166"/>
      <c r="Q24" s="166"/>
      <c r="R24" s="166"/>
      <c r="S24" s="166"/>
      <c r="T24" s="50"/>
    </row>
    <row r="25" spans="2:95" s="30" customFormat="1">
      <c r="B25" s="62"/>
      <c r="C25" s="134">
        <f t="shared" si="5"/>
        <v>11</v>
      </c>
      <c r="D25" s="13" t="s">
        <v>236</v>
      </c>
      <c r="E25" s="48" t="s">
        <v>60</v>
      </c>
      <c r="F25" s="48">
        <v>0</v>
      </c>
      <c r="H25" s="11"/>
      <c r="I25" s="11"/>
      <c r="J25" s="11"/>
      <c r="K25" s="11"/>
      <c r="L25" s="166"/>
      <c r="M25" s="166"/>
      <c r="N25" s="192"/>
      <c r="O25" s="166"/>
      <c r="P25" s="166"/>
      <c r="Q25" s="166"/>
      <c r="R25" s="166"/>
      <c r="S25" s="166"/>
      <c r="T25" s="50"/>
    </row>
    <row r="26" spans="2:95" s="30" customFormat="1">
      <c r="B26" s="62"/>
      <c r="C26" s="134">
        <f t="shared" si="5"/>
        <v>12</v>
      </c>
      <c r="D26" s="13" t="s">
        <v>237</v>
      </c>
      <c r="E26" s="48" t="s">
        <v>60</v>
      </c>
      <c r="F26" s="48">
        <v>0</v>
      </c>
      <c r="H26" s="11"/>
      <c r="I26" s="11"/>
      <c r="J26" s="11"/>
      <c r="K26" s="11"/>
      <c r="L26" s="166"/>
      <c r="M26" s="166"/>
      <c r="N26" s="192"/>
      <c r="O26" s="166"/>
      <c r="P26" s="166"/>
      <c r="Q26" s="166"/>
      <c r="R26" s="166"/>
      <c r="S26" s="166"/>
      <c r="T26" s="50"/>
    </row>
    <row r="27" spans="2:95" s="30" customFormat="1">
      <c r="B27" s="62"/>
      <c r="C27" s="134">
        <f t="shared" si="5"/>
        <v>13</v>
      </c>
      <c r="D27" s="13" t="s">
        <v>141</v>
      </c>
      <c r="E27" s="48" t="s">
        <v>60</v>
      </c>
      <c r="F27" s="48">
        <v>0</v>
      </c>
      <c r="H27" s="11"/>
      <c r="I27" s="11"/>
      <c r="J27" s="11"/>
      <c r="K27" s="11"/>
      <c r="L27" s="166"/>
      <c r="M27" s="166"/>
      <c r="N27" s="192"/>
      <c r="O27" s="166"/>
      <c r="P27" s="166"/>
      <c r="Q27" s="166"/>
      <c r="R27" s="166"/>
      <c r="S27" s="166"/>
      <c r="T27" s="50"/>
    </row>
    <row r="28" spans="2:95" s="30" customFormat="1">
      <c r="B28" s="62"/>
      <c r="C28" s="134">
        <f t="shared" si="5"/>
        <v>14</v>
      </c>
      <c r="D28" s="13" t="s">
        <v>142</v>
      </c>
      <c r="E28" s="48" t="s">
        <v>60</v>
      </c>
      <c r="F28" s="48">
        <v>0</v>
      </c>
      <c r="H28" s="11"/>
      <c r="I28" s="11"/>
      <c r="J28" s="11"/>
      <c r="K28" s="11"/>
      <c r="L28" s="166"/>
      <c r="M28" s="166"/>
      <c r="N28" s="192"/>
      <c r="O28" s="166"/>
      <c r="P28" s="166"/>
      <c r="Q28" s="166"/>
      <c r="R28" s="166"/>
      <c r="S28" s="166"/>
      <c r="T28" s="50"/>
    </row>
    <row r="29" spans="2:95" s="30" customFormat="1">
      <c r="B29" s="62"/>
      <c r="C29" s="134">
        <f t="shared" si="5"/>
        <v>15</v>
      </c>
      <c r="D29" s="13" t="s">
        <v>238</v>
      </c>
      <c r="E29" s="48" t="s">
        <v>60</v>
      </c>
      <c r="F29" s="48">
        <v>0</v>
      </c>
      <c r="H29" s="194" t="e">
        <f>AVERAGE(H23,H28)</f>
        <v>#DIV/0!</v>
      </c>
      <c r="I29" s="194" t="e">
        <f>AVERAGE(I23,I28)</f>
        <v>#DIV/0!</v>
      </c>
      <c r="J29" s="194" t="e">
        <f t="shared" ref="J29:L29" si="6">AVERAGE(J23,J28)</f>
        <v>#DIV/0!</v>
      </c>
      <c r="K29" s="194" t="e">
        <f t="shared" si="6"/>
        <v>#DIV/0!</v>
      </c>
      <c r="L29" s="194" t="e">
        <f t="shared" si="6"/>
        <v>#DIV/0!</v>
      </c>
      <c r="M29" s="194" t="e">
        <f t="shared" ref="M29" si="7">AVERAGE(M23,M28)</f>
        <v>#DIV/0!</v>
      </c>
      <c r="N29" s="195"/>
      <c r="O29" s="194" t="e">
        <f>AVERAGE(O23,O28)</f>
        <v>#DIV/0!</v>
      </c>
      <c r="P29" s="194" t="e">
        <f>AVERAGE(P23,P28)</f>
        <v>#DIV/0!</v>
      </c>
      <c r="Q29" s="194" t="e">
        <f t="shared" ref="Q29" si="8">AVERAGE(Q23,Q28)</f>
        <v>#DIV/0!</v>
      </c>
      <c r="R29" s="194" t="e">
        <f t="shared" ref="R29" si="9">AVERAGE(R23,R28)</f>
        <v>#DIV/0!</v>
      </c>
      <c r="S29" s="194" t="e">
        <f t="shared" ref="S29" si="10">AVERAGE(S23,S28)</f>
        <v>#DIV/0!</v>
      </c>
      <c r="T29" s="50"/>
    </row>
    <row r="30" spans="2:95" s="30" customFormat="1">
      <c r="B30" s="62"/>
      <c r="C30" s="27"/>
      <c r="D30" s="28"/>
      <c r="E30" s="27"/>
      <c r="F30" s="27"/>
      <c r="H30" s="167"/>
      <c r="I30" s="167"/>
      <c r="J30" s="167"/>
      <c r="K30" s="167"/>
      <c r="L30" s="168"/>
      <c r="M30" s="168"/>
      <c r="N30" s="168"/>
      <c r="O30" s="168"/>
      <c r="P30" s="168"/>
      <c r="Q30" s="168"/>
      <c r="R30" s="168"/>
      <c r="S30" s="168"/>
      <c r="T30" s="50"/>
    </row>
    <row r="31" spans="2:95" s="30" customFormat="1">
      <c r="B31" s="62"/>
      <c r="C31" s="134">
        <f>C29+1</f>
        <v>16</v>
      </c>
      <c r="D31" s="13" t="s">
        <v>140</v>
      </c>
      <c r="E31" s="48" t="s">
        <v>60</v>
      </c>
      <c r="F31" s="48">
        <v>0</v>
      </c>
      <c r="H31" s="11"/>
      <c r="I31" s="11"/>
      <c r="J31" s="11"/>
      <c r="K31" s="11"/>
      <c r="L31" s="169"/>
      <c r="M31" s="169"/>
      <c r="N31" s="192"/>
      <c r="O31" s="169"/>
      <c r="P31" s="169"/>
      <c r="Q31" s="169"/>
      <c r="R31" s="169"/>
      <c r="S31" s="169"/>
      <c r="T31" s="50"/>
    </row>
    <row r="32" spans="2:95" s="30" customFormat="1">
      <c r="B32" s="62"/>
      <c r="C32" s="27"/>
      <c r="H32" s="170"/>
      <c r="I32" s="170"/>
      <c r="J32" s="170"/>
      <c r="K32" s="170"/>
      <c r="L32" s="171"/>
      <c r="M32" s="171"/>
      <c r="N32" s="193"/>
      <c r="O32" s="171"/>
      <c r="P32" s="171"/>
      <c r="Q32" s="171"/>
      <c r="R32" s="171"/>
      <c r="S32" s="171"/>
      <c r="T32" s="50"/>
    </row>
    <row r="33" spans="2:95" s="30" customFormat="1">
      <c r="B33" s="155"/>
      <c r="C33" s="46" t="s">
        <v>8</v>
      </c>
      <c r="D33" s="79" t="s">
        <v>239</v>
      </c>
      <c r="E33" s="163"/>
      <c r="F33" s="54"/>
      <c r="G33" s="54"/>
      <c r="H33" s="172"/>
      <c r="I33" s="172"/>
      <c r="J33" s="173"/>
      <c r="K33" s="173"/>
      <c r="L33" s="17"/>
      <c r="M33" s="17"/>
      <c r="N33" s="17"/>
      <c r="O33" s="17"/>
      <c r="P33" s="17"/>
      <c r="Q33" s="17"/>
      <c r="R33" s="17"/>
      <c r="S33" s="17"/>
      <c r="T33" s="156"/>
      <c r="U33" s="54"/>
      <c r="CG33"/>
      <c r="CH33"/>
      <c r="CI33"/>
      <c r="CJ33"/>
      <c r="CK33"/>
      <c r="CL33"/>
      <c r="CM33"/>
      <c r="CN33"/>
      <c r="CO33"/>
      <c r="CP33"/>
      <c r="CQ33"/>
    </row>
    <row r="34" spans="2:95" s="30" customFormat="1">
      <c r="B34" s="62"/>
      <c r="C34" s="134">
        <f>C31+1</f>
        <v>17</v>
      </c>
      <c r="D34" s="13" t="s">
        <v>138</v>
      </c>
      <c r="E34" s="48" t="s">
        <v>60</v>
      </c>
      <c r="F34" s="48">
        <v>0</v>
      </c>
      <c r="H34" s="11"/>
      <c r="I34" s="11"/>
      <c r="J34" s="11"/>
      <c r="K34" s="11"/>
      <c r="L34" s="166"/>
      <c r="M34" s="166"/>
      <c r="N34" s="192"/>
      <c r="O34" s="166"/>
      <c r="P34" s="166"/>
      <c r="Q34" s="166"/>
      <c r="R34" s="166"/>
      <c r="S34" s="166"/>
      <c r="T34" s="50"/>
    </row>
    <row r="35" spans="2:95" s="30" customFormat="1">
      <c r="B35" s="62"/>
      <c r="C35" s="134">
        <f t="shared" ref="C35:C40" si="11">C34+1</f>
        <v>18</v>
      </c>
      <c r="D35" s="13" t="s">
        <v>139</v>
      </c>
      <c r="E35" s="48" t="s">
        <v>60</v>
      </c>
      <c r="F35" s="48">
        <v>0</v>
      </c>
      <c r="H35" s="11"/>
      <c r="I35" s="11"/>
      <c r="J35" s="11"/>
      <c r="K35" s="11"/>
      <c r="L35" s="166"/>
      <c r="M35" s="166"/>
      <c r="N35" s="192"/>
      <c r="O35" s="166"/>
      <c r="P35" s="166"/>
      <c r="Q35" s="166"/>
      <c r="R35" s="166"/>
      <c r="S35" s="166"/>
      <c r="T35" s="50"/>
    </row>
    <row r="36" spans="2:95" s="30" customFormat="1">
      <c r="B36" s="62"/>
      <c r="C36" s="134">
        <f t="shared" si="11"/>
        <v>19</v>
      </c>
      <c r="D36" s="13" t="s">
        <v>236</v>
      </c>
      <c r="E36" s="48" t="s">
        <v>60</v>
      </c>
      <c r="F36" s="48">
        <v>0</v>
      </c>
      <c r="H36" s="11"/>
      <c r="I36" s="11"/>
      <c r="J36" s="11"/>
      <c r="K36" s="11"/>
      <c r="L36" s="166"/>
      <c r="M36" s="166"/>
      <c r="N36" s="192"/>
      <c r="O36" s="166"/>
      <c r="P36" s="166"/>
      <c r="Q36" s="166"/>
      <c r="R36" s="166"/>
      <c r="S36" s="166"/>
      <c r="T36" s="50"/>
    </row>
    <row r="37" spans="2:95" s="30" customFormat="1">
      <c r="B37" s="62"/>
      <c r="C37" s="134">
        <f t="shared" si="11"/>
        <v>20</v>
      </c>
      <c r="D37" s="13" t="s">
        <v>237</v>
      </c>
      <c r="E37" s="48" t="s">
        <v>60</v>
      </c>
      <c r="F37" s="48">
        <v>0</v>
      </c>
      <c r="H37" s="11"/>
      <c r="I37" s="11"/>
      <c r="J37" s="11"/>
      <c r="K37" s="11"/>
      <c r="L37" s="166"/>
      <c r="M37" s="166"/>
      <c r="N37" s="192"/>
      <c r="O37" s="166"/>
      <c r="P37" s="166"/>
      <c r="Q37" s="166"/>
      <c r="R37" s="166"/>
      <c r="S37" s="166"/>
      <c r="T37" s="50"/>
    </row>
    <row r="38" spans="2:95" s="30" customFormat="1">
      <c r="B38" s="62"/>
      <c r="C38" s="134">
        <f t="shared" si="11"/>
        <v>21</v>
      </c>
      <c r="D38" s="13" t="s">
        <v>141</v>
      </c>
      <c r="E38" s="48" t="s">
        <v>60</v>
      </c>
      <c r="F38" s="48">
        <v>0</v>
      </c>
      <c r="H38" s="11"/>
      <c r="I38" s="11"/>
      <c r="J38" s="11"/>
      <c r="K38" s="11"/>
      <c r="L38" s="166"/>
      <c r="M38" s="166"/>
      <c r="N38" s="192"/>
      <c r="O38" s="166"/>
      <c r="P38" s="166"/>
      <c r="Q38" s="166"/>
      <c r="R38" s="166"/>
      <c r="S38" s="166"/>
      <c r="T38" s="50"/>
    </row>
    <row r="39" spans="2:95" s="30" customFormat="1">
      <c r="B39" s="62"/>
      <c r="C39" s="134">
        <f t="shared" si="11"/>
        <v>22</v>
      </c>
      <c r="D39" s="13" t="s">
        <v>142</v>
      </c>
      <c r="E39" s="48" t="s">
        <v>60</v>
      </c>
      <c r="F39" s="48">
        <v>0</v>
      </c>
      <c r="H39" s="11"/>
      <c r="I39" s="11"/>
      <c r="J39" s="11"/>
      <c r="K39" s="11"/>
      <c r="L39" s="166"/>
      <c r="M39" s="166"/>
      <c r="N39" s="192"/>
      <c r="O39" s="166"/>
      <c r="P39" s="166"/>
      <c r="Q39" s="166"/>
      <c r="R39" s="166"/>
      <c r="S39" s="166"/>
      <c r="T39" s="50"/>
    </row>
    <row r="40" spans="2:95" s="30" customFormat="1">
      <c r="B40" s="62"/>
      <c r="C40" s="134">
        <f t="shared" si="11"/>
        <v>23</v>
      </c>
      <c r="D40" s="13" t="s">
        <v>238</v>
      </c>
      <c r="E40" s="48" t="s">
        <v>60</v>
      </c>
      <c r="F40" s="48">
        <v>0</v>
      </c>
      <c r="H40" s="194" t="e">
        <f>AVERAGE(H34,H39)</f>
        <v>#DIV/0!</v>
      </c>
      <c r="I40" s="194" t="e">
        <f>AVERAGE(I34,I39)</f>
        <v>#DIV/0!</v>
      </c>
      <c r="J40" s="194" t="e">
        <f t="shared" ref="J40:K40" si="12">AVERAGE(J34,J39)</f>
        <v>#DIV/0!</v>
      </c>
      <c r="K40" s="194" t="e">
        <f t="shared" si="12"/>
        <v>#DIV/0!</v>
      </c>
      <c r="L40" s="194" t="e">
        <f t="shared" ref="L40" si="13">AVERAGE(L34,L39)</f>
        <v>#DIV/0!</v>
      </c>
      <c r="M40" s="194" t="e">
        <f t="shared" ref="M40" si="14">AVERAGE(M34,M39)</f>
        <v>#DIV/0!</v>
      </c>
      <c r="N40" s="195"/>
      <c r="O40" s="194" t="e">
        <f>AVERAGE(O34,O39)</f>
        <v>#DIV/0!</v>
      </c>
      <c r="P40" s="194" t="e">
        <f>AVERAGE(P34,P39)</f>
        <v>#DIV/0!</v>
      </c>
      <c r="Q40" s="194" t="e">
        <f t="shared" ref="Q40" si="15">AVERAGE(Q34,Q39)</f>
        <v>#DIV/0!</v>
      </c>
      <c r="R40" s="194" t="e">
        <f t="shared" ref="R40" si="16">AVERAGE(R34,R39)</f>
        <v>#DIV/0!</v>
      </c>
      <c r="S40" s="194" t="e">
        <f t="shared" ref="S40" si="17">AVERAGE(S34,S39)</f>
        <v>#DIV/0!</v>
      </c>
      <c r="T40" s="50"/>
    </row>
    <row r="41" spans="2:95" s="30" customFormat="1">
      <c r="B41" s="62"/>
      <c r="C41" s="27"/>
      <c r="D41" s="28"/>
      <c r="E41" s="27"/>
      <c r="F41" s="27"/>
      <c r="H41" s="167"/>
      <c r="I41" s="167"/>
      <c r="J41" s="167"/>
      <c r="K41" s="167"/>
      <c r="L41" s="168"/>
      <c r="M41" s="168"/>
      <c r="N41" s="168"/>
      <c r="O41" s="168"/>
      <c r="P41" s="168"/>
      <c r="Q41" s="168"/>
      <c r="R41" s="168"/>
      <c r="S41" s="168"/>
      <c r="T41" s="50"/>
    </row>
    <row r="42" spans="2:95" s="30" customFormat="1">
      <c r="B42" s="62"/>
      <c r="C42" s="134">
        <f>C40+1</f>
        <v>24</v>
      </c>
      <c r="D42" s="13" t="s">
        <v>140</v>
      </c>
      <c r="E42" s="48" t="s">
        <v>60</v>
      </c>
      <c r="F42" s="48">
        <v>0</v>
      </c>
      <c r="H42" s="11"/>
      <c r="I42" s="11"/>
      <c r="J42" s="11"/>
      <c r="K42" s="11"/>
      <c r="L42" s="169"/>
      <c r="M42" s="169"/>
      <c r="N42" s="192"/>
      <c r="O42" s="169"/>
      <c r="P42" s="169"/>
      <c r="Q42" s="169"/>
      <c r="R42" s="169"/>
      <c r="S42" s="169"/>
      <c r="T42" s="50"/>
    </row>
    <row r="43" spans="2:95" s="30" customFormat="1">
      <c r="B43" s="62"/>
      <c r="C43" s="27"/>
      <c r="H43" s="170"/>
      <c r="I43" s="170"/>
      <c r="J43" s="170"/>
      <c r="K43" s="170"/>
      <c r="L43" s="171"/>
      <c r="M43" s="171"/>
      <c r="N43" s="193"/>
      <c r="O43" s="171"/>
      <c r="P43" s="171"/>
      <c r="Q43" s="171"/>
      <c r="R43" s="171"/>
      <c r="S43" s="171"/>
      <c r="T43" s="50"/>
    </row>
    <row r="44" spans="2:95" s="30" customFormat="1">
      <c r="B44" s="155"/>
      <c r="C44" s="46" t="s">
        <v>9</v>
      </c>
      <c r="D44" s="79" t="s">
        <v>240</v>
      </c>
      <c r="E44" s="163"/>
      <c r="F44" s="54"/>
      <c r="G44" s="54"/>
      <c r="H44" s="172"/>
      <c r="I44" s="172"/>
      <c r="J44" s="173"/>
      <c r="K44" s="173"/>
      <c r="L44" s="17"/>
      <c r="M44" s="17"/>
      <c r="N44" s="17"/>
      <c r="O44" s="17"/>
      <c r="P44" s="17"/>
      <c r="Q44" s="17"/>
      <c r="R44" s="17"/>
      <c r="S44" s="17"/>
      <c r="T44" s="156"/>
      <c r="U44" s="54"/>
      <c r="CG44"/>
      <c r="CH44"/>
      <c r="CI44"/>
      <c r="CJ44"/>
      <c r="CK44"/>
      <c r="CL44"/>
      <c r="CM44"/>
      <c r="CN44"/>
      <c r="CO44"/>
      <c r="CP44"/>
      <c r="CQ44"/>
    </row>
    <row r="45" spans="2:95" s="30" customFormat="1">
      <c r="B45" s="62"/>
      <c r="C45" s="134">
        <f>C42+1</f>
        <v>25</v>
      </c>
      <c r="D45" s="13" t="s">
        <v>138</v>
      </c>
      <c r="E45" s="48" t="s">
        <v>60</v>
      </c>
      <c r="F45" s="48">
        <v>0</v>
      </c>
      <c r="H45" s="11"/>
      <c r="I45" s="11"/>
      <c r="J45" s="11"/>
      <c r="K45" s="11"/>
      <c r="L45" s="166"/>
      <c r="M45" s="166"/>
      <c r="N45" s="192"/>
      <c r="O45" s="166"/>
      <c r="P45" s="166"/>
      <c r="Q45" s="166"/>
      <c r="R45" s="166"/>
      <c r="S45" s="166"/>
      <c r="T45" s="50"/>
    </row>
    <row r="46" spans="2:95" s="30" customFormat="1">
      <c r="B46" s="62"/>
      <c r="C46" s="134">
        <f t="shared" ref="C46:C51" si="18">C45+1</f>
        <v>26</v>
      </c>
      <c r="D46" s="13" t="s">
        <v>139</v>
      </c>
      <c r="E46" s="48" t="s">
        <v>60</v>
      </c>
      <c r="F46" s="48">
        <v>0</v>
      </c>
      <c r="H46" s="11"/>
      <c r="I46" s="11"/>
      <c r="J46" s="11"/>
      <c r="K46" s="11"/>
      <c r="L46" s="166"/>
      <c r="M46" s="166"/>
      <c r="N46" s="192"/>
      <c r="O46" s="166"/>
      <c r="P46" s="166"/>
      <c r="Q46" s="166"/>
      <c r="R46" s="166"/>
      <c r="S46" s="166"/>
      <c r="T46" s="50"/>
    </row>
    <row r="47" spans="2:95" s="30" customFormat="1">
      <c r="B47" s="62"/>
      <c r="C47" s="134">
        <f t="shared" si="18"/>
        <v>27</v>
      </c>
      <c r="D47" s="13" t="s">
        <v>236</v>
      </c>
      <c r="E47" s="48" t="s">
        <v>60</v>
      </c>
      <c r="F47" s="48">
        <v>0</v>
      </c>
      <c r="H47" s="11"/>
      <c r="I47" s="11"/>
      <c r="J47" s="11"/>
      <c r="K47" s="11"/>
      <c r="L47" s="166"/>
      <c r="M47" s="166"/>
      <c r="N47" s="192"/>
      <c r="O47" s="166"/>
      <c r="P47" s="166"/>
      <c r="Q47" s="166"/>
      <c r="R47" s="166"/>
      <c r="S47" s="166"/>
      <c r="T47" s="50"/>
    </row>
    <row r="48" spans="2:95" s="30" customFormat="1">
      <c r="B48" s="62"/>
      <c r="C48" s="134">
        <f t="shared" si="18"/>
        <v>28</v>
      </c>
      <c r="D48" s="13" t="s">
        <v>237</v>
      </c>
      <c r="E48" s="48" t="s">
        <v>60</v>
      </c>
      <c r="F48" s="48">
        <v>0</v>
      </c>
      <c r="H48" s="11"/>
      <c r="I48" s="11"/>
      <c r="J48" s="11"/>
      <c r="K48" s="11"/>
      <c r="L48" s="166"/>
      <c r="M48" s="166"/>
      <c r="N48" s="192"/>
      <c r="O48" s="166"/>
      <c r="P48" s="166"/>
      <c r="Q48" s="166"/>
      <c r="R48" s="166"/>
      <c r="S48" s="166"/>
      <c r="T48" s="50"/>
    </row>
    <row r="49" spans="2:20" s="30" customFormat="1">
      <c r="B49" s="62"/>
      <c r="C49" s="134">
        <f t="shared" si="18"/>
        <v>29</v>
      </c>
      <c r="D49" s="13" t="s">
        <v>141</v>
      </c>
      <c r="E49" s="48" t="s">
        <v>60</v>
      </c>
      <c r="F49" s="48">
        <v>0</v>
      </c>
      <c r="H49" s="11"/>
      <c r="I49" s="11"/>
      <c r="J49" s="11"/>
      <c r="K49" s="11"/>
      <c r="L49" s="166"/>
      <c r="M49" s="166"/>
      <c r="N49" s="192"/>
      <c r="O49" s="166"/>
      <c r="P49" s="166"/>
      <c r="Q49" s="166"/>
      <c r="R49" s="166"/>
      <c r="S49" s="166"/>
      <c r="T49" s="50"/>
    </row>
    <row r="50" spans="2:20" s="30" customFormat="1">
      <c r="B50" s="62"/>
      <c r="C50" s="134">
        <f t="shared" si="18"/>
        <v>30</v>
      </c>
      <c r="D50" s="13" t="s">
        <v>142</v>
      </c>
      <c r="E50" s="48" t="s">
        <v>60</v>
      </c>
      <c r="F50" s="48">
        <v>0</v>
      </c>
      <c r="H50" s="11"/>
      <c r="I50" s="11"/>
      <c r="J50" s="11"/>
      <c r="K50" s="11"/>
      <c r="L50" s="166"/>
      <c r="M50" s="166"/>
      <c r="N50" s="192"/>
      <c r="O50" s="166"/>
      <c r="P50" s="166"/>
      <c r="Q50" s="166"/>
      <c r="R50" s="166"/>
      <c r="S50" s="166"/>
      <c r="T50" s="50"/>
    </row>
    <row r="51" spans="2:20" s="30" customFormat="1">
      <c r="B51" s="62"/>
      <c r="C51" s="134">
        <f t="shared" si="18"/>
        <v>31</v>
      </c>
      <c r="D51" s="13" t="s">
        <v>238</v>
      </c>
      <c r="E51" s="48" t="s">
        <v>60</v>
      </c>
      <c r="F51" s="48">
        <v>0</v>
      </c>
      <c r="H51" s="194" t="e">
        <f>AVERAGE(H45,H50)</f>
        <v>#DIV/0!</v>
      </c>
      <c r="I51" s="194" t="e">
        <f>AVERAGE(I45,I50)</f>
        <v>#DIV/0!</v>
      </c>
      <c r="J51" s="194" t="e">
        <f t="shared" ref="J51:K51" si="19">AVERAGE(J45,J50)</f>
        <v>#DIV/0!</v>
      </c>
      <c r="K51" s="194" t="e">
        <f t="shared" si="19"/>
        <v>#DIV/0!</v>
      </c>
      <c r="L51" s="194" t="e">
        <f t="shared" ref="L51" si="20">AVERAGE(L45,L50)</f>
        <v>#DIV/0!</v>
      </c>
      <c r="M51" s="194" t="e">
        <f t="shared" ref="M51" si="21">AVERAGE(M45,M50)</f>
        <v>#DIV/0!</v>
      </c>
      <c r="N51" s="195"/>
      <c r="O51" s="194" t="e">
        <f>AVERAGE(O45,O50)</f>
        <v>#DIV/0!</v>
      </c>
      <c r="P51" s="194" t="e">
        <f>AVERAGE(P45,P50)</f>
        <v>#DIV/0!</v>
      </c>
      <c r="Q51" s="194" t="e">
        <f t="shared" ref="Q51" si="22">AVERAGE(Q45,Q50)</f>
        <v>#DIV/0!</v>
      </c>
      <c r="R51" s="194" t="e">
        <f t="shared" ref="R51" si="23">AVERAGE(R45,R50)</f>
        <v>#DIV/0!</v>
      </c>
      <c r="S51" s="194" t="e">
        <f t="shared" ref="S51" si="24">AVERAGE(S45,S50)</f>
        <v>#DIV/0!</v>
      </c>
      <c r="T51" s="50"/>
    </row>
    <row r="52" spans="2:20" s="30" customFormat="1">
      <c r="B52" s="62"/>
      <c r="C52" s="27"/>
      <c r="D52" s="28"/>
      <c r="E52" s="27"/>
      <c r="F52" s="27"/>
      <c r="H52" s="167"/>
      <c r="I52" s="167"/>
      <c r="J52" s="167"/>
      <c r="K52" s="167"/>
      <c r="L52" s="168"/>
      <c r="M52" s="168"/>
      <c r="N52" s="168"/>
      <c r="O52" s="168"/>
      <c r="P52" s="168"/>
      <c r="Q52" s="168"/>
      <c r="R52" s="168"/>
      <c r="S52" s="168"/>
      <c r="T52" s="50"/>
    </row>
    <row r="53" spans="2:20" s="30" customFormat="1">
      <c r="B53" s="62"/>
      <c r="C53" s="134">
        <f>C51+1</f>
        <v>32</v>
      </c>
      <c r="D53" s="13" t="s">
        <v>140</v>
      </c>
      <c r="E53" s="48" t="s">
        <v>60</v>
      </c>
      <c r="F53" s="48">
        <v>0</v>
      </c>
      <c r="H53" s="11"/>
      <c r="I53" s="11"/>
      <c r="J53" s="11"/>
      <c r="K53" s="11"/>
      <c r="L53" s="169"/>
      <c r="M53" s="169"/>
      <c r="N53" s="192"/>
      <c r="O53" s="169"/>
      <c r="P53" s="169"/>
      <c r="Q53" s="169"/>
      <c r="R53" s="169"/>
      <c r="S53" s="169"/>
      <c r="T53" s="50"/>
    </row>
    <row r="54" spans="2:20" s="30" customFormat="1">
      <c r="B54" s="62"/>
      <c r="C54" s="27"/>
      <c r="H54" s="170"/>
      <c r="I54" s="170"/>
      <c r="J54" s="170"/>
      <c r="K54" s="170"/>
      <c r="L54" s="171"/>
      <c r="M54" s="171"/>
      <c r="N54" s="193"/>
      <c r="O54" s="171"/>
      <c r="P54" s="171"/>
      <c r="Q54" s="171"/>
      <c r="R54" s="171"/>
      <c r="S54" s="171"/>
      <c r="T54" s="50"/>
    </row>
    <row r="55" spans="2:20" s="30" customFormat="1">
      <c r="B55" s="62"/>
      <c r="C55" s="46" t="s">
        <v>10</v>
      </c>
      <c r="D55" s="79" t="s">
        <v>98</v>
      </c>
      <c r="E55" s="163"/>
      <c r="F55" s="54"/>
      <c r="G55" s="54"/>
      <c r="H55" s="174"/>
      <c r="I55" s="174"/>
      <c r="J55" s="175"/>
      <c r="K55" s="175"/>
      <c r="L55" s="164"/>
      <c r="M55" s="164"/>
      <c r="N55" s="164"/>
      <c r="O55" s="164"/>
      <c r="P55" s="164"/>
      <c r="Q55" s="164"/>
      <c r="R55" s="164"/>
      <c r="S55" s="164"/>
      <c r="T55" s="50"/>
    </row>
    <row r="56" spans="2:20" s="30" customFormat="1">
      <c r="B56" s="62"/>
      <c r="C56" s="134">
        <f>C42+1</f>
        <v>25</v>
      </c>
      <c r="D56" s="13" t="s">
        <v>138</v>
      </c>
      <c r="E56" s="48" t="s">
        <v>60</v>
      </c>
      <c r="F56" s="48">
        <v>0</v>
      </c>
      <c r="H56" s="194">
        <f t="shared" ref="H56:M56" si="25">H12+H23+H34+H45</f>
        <v>0</v>
      </c>
      <c r="I56" s="194">
        <f t="shared" si="25"/>
        <v>0</v>
      </c>
      <c r="J56" s="194">
        <f t="shared" si="25"/>
        <v>0</v>
      </c>
      <c r="K56" s="194">
        <f t="shared" ref="K56" si="26">K12+K23+K34+K45</f>
        <v>0</v>
      </c>
      <c r="L56" s="194">
        <f t="shared" si="25"/>
        <v>0</v>
      </c>
      <c r="M56" s="194">
        <f t="shared" si="25"/>
        <v>0</v>
      </c>
      <c r="N56" s="195"/>
      <c r="O56" s="194">
        <f t="shared" ref="O56:S56" si="27">O12+O23+O34+O45</f>
        <v>0</v>
      </c>
      <c r="P56" s="194">
        <f t="shared" si="27"/>
        <v>0</v>
      </c>
      <c r="Q56" s="194">
        <f t="shared" si="27"/>
        <v>0</v>
      </c>
      <c r="R56" s="194">
        <f t="shared" si="27"/>
        <v>0</v>
      </c>
      <c r="S56" s="194">
        <f t="shared" si="27"/>
        <v>0</v>
      </c>
      <c r="T56" s="50"/>
    </row>
    <row r="57" spans="2:20" s="30" customFormat="1">
      <c r="B57" s="62"/>
      <c r="C57" s="134">
        <f t="shared" ref="C57:C62" si="28">C56+1</f>
        <v>26</v>
      </c>
      <c r="D57" s="13" t="s">
        <v>139</v>
      </c>
      <c r="E57" s="48" t="s">
        <v>60</v>
      </c>
      <c r="F57" s="48">
        <v>0</v>
      </c>
      <c r="H57" s="194">
        <f t="shared" ref="H57:M57" si="29">H13+H24+H35+H46</f>
        <v>0</v>
      </c>
      <c r="I57" s="194">
        <f t="shared" si="29"/>
        <v>0</v>
      </c>
      <c r="J57" s="194">
        <f t="shared" si="29"/>
        <v>0</v>
      </c>
      <c r="K57" s="194">
        <f t="shared" ref="K57" si="30">K13+K24+K35+K46</f>
        <v>0</v>
      </c>
      <c r="L57" s="194">
        <f t="shared" si="29"/>
        <v>0</v>
      </c>
      <c r="M57" s="194">
        <f t="shared" si="29"/>
        <v>0</v>
      </c>
      <c r="N57" s="195"/>
      <c r="O57" s="194">
        <f t="shared" ref="O57:S57" si="31">O13+O24+O35+O46</f>
        <v>0</v>
      </c>
      <c r="P57" s="194">
        <f t="shared" si="31"/>
        <v>0</v>
      </c>
      <c r="Q57" s="194">
        <f t="shared" si="31"/>
        <v>0</v>
      </c>
      <c r="R57" s="194">
        <f t="shared" si="31"/>
        <v>0</v>
      </c>
      <c r="S57" s="194">
        <f t="shared" si="31"/>
        <v>0</v>
      </c>
      <c r="T57" s="50"/>
    </row>
    <row r="58" spans="2:20" s="30" customFormat="1">
      <c r="B58" s="62"/>
      <c r="C58" s="134">
        <f t="shared" si="28"/>
        <v>27</v>
      </c>
      <c r="D58" s="13" t="s">
        <v>236</v>
      </c>
      <c r="E58" s="48" t="s">
        <v>60</v>
      </c>
      <c r="F58" s="48">
        <v>0</v>
      </c>
      <c r="H58" s="194">
        <f t="shared" ref="H58:M58" si="32">H14+H25+H36+H47</f>
        <v>0</v>
      </c>
      <c r="I58" s="194">
        <f t="shared" si="32"/>
        <v>0</v>
      </c>
      <c r="J58" s="194">
        <f t="shared" si="32"/>
        <v>0</v>
      </c>
      <c r="K58" s="194">
        <f t="shared" ref="K58" si="33">K14+K25+K36+K47</f>
        <v>0</v>
      </c>
      <c r="L58" s="194">
        <f t="shared" si="32"/>
        <v>0</v>
      </c>
      <c r="M58" s="194">
        <f t="shared" si="32"/>
        <v>0</v>
      </c>
      <c r="N58" s="195"/>
      <c r="O58" s="194">
        <f t="shared" ref="O58:S58" si="34">O14+O25+O36+O47</f>
        <v>0</v>
      </c>
      <c r="P58" s="194">
        <f t="shared" si="34"/>
        <v>0</v>
      </c>
      <c r="Q58" s="194">
        <f t="shared" si="34"/>
        <v>0</v>
      </c>
      <c r="R58" s="194">
        <f t="shared" si="34"/>
        <v>0</v>
      </c>
      <c r="S58" s="194">
        <f t="shared" si="34"/>
        <v>0</v>
      </c>
      <c r="T58" s="50"/>
    </row>
    <row r="59" spans="2:20" s="30" customFormat="1">
      <c r="B59" s="62"/>
      <c r="C59" s="134">
        <f t="shared" si="28"/>
        <v>28</v>
      </c>
      <c r="D59" s="13" t="s">
        <v>237</v>
      </c>
      <c r="E59" s="48" t="s">
        <v>60</v>
      </c>
      <c r="F59" s="48">
        <v>0</v>
      </c>
      <c r="H59" s="194">
        <f t="shared" ref="H59:M59" si="35">H15+H26+H37+H48</f>
        <v>0</v>
      </c>
      <c r="I59" s="194">
        <f t="shared" si="35"/>
        <v>0</v>
      </c>
      <c r="J59" s="194">
        <f t="shared" si="35"/>
        <v>0</v>
      </c>
      <c r="K59" s="194">
        <f t="shared" ref="K59" si="36">K15+K26+K37+K48</f>
        <v>0</v>
      </c>
      <c r="L59" s="194">
        <f t="shared" si="35"/>
        <v>0</v>
      </c>
      <c r="M59" s="194">
        <f t="shared" si="35"/>
        <v>0</v>
      </c>
      <c r="N59" s="195"/>
      <c r="O59" s="194">
        <f t="shared" ref="O59:S59" si="37">O15+O26+O37+O48</f>
        <v>0</v>
      </c>
      <c r="P59" s="194">
        <f t="shared" si="37"/>
        <v>0</v>
      </c>
      <c r="Q59" s="194">
        <f t="shared" si="37"/>
        <v>0</v>
      </c>
      <c r="R59" s="194">
        <f t="shared" si="37"/>
        <v>0</v>
      </c>
      <c r="S59" s="194">
        <f t="shared" si="37"/>
        <v>0</v>
      </c>
      <c r="T59" s="50"/>
    </row>
    <row r="60" spans="2:20" s="30" customFormat="1">
      <c r="B60" s="62"/>
      <c r="C60" s="134">
        <f t="shared" si="28"/>
        <v>29</v>
      </c>
      <c r="D60" s="13" t="s">
        <v>141</v>
      </c>
      <c r="E60" s="48" t="s">
        <v>60</v>
      </c>
      <c r="F60" s="48">
        <v>0</v>
      </c>
      <c r="H60" s="194">
        <f t="shared" ref="H60:M60" si="38">H16+H27+H38+H49</f>
        <v>0</v>
      </c>
      <c r="I60" s="194">
        <f t="shared" si="38"/>
        <v>0</v>
      </c>
      <c r="J60" s="194">
        <f t="shared" si="38"/>
        <v>0</v>
      </c>
      <c r="K60" s="194">
        <f t="shared" ref="K60" si="39">K16+K27+K38+K49</f>
        <v>0</v>
      </c>
      <c r="L60" s="194">
        <f t="shared" si="38"/>
        <v>0</v>
      </c>
      <c r="M60" s="194">
        <f t="shared" si="38"/>
        <v>0</v>
      </c>
      <c r="N60" s="195"/>
      <c r="O60" s="194">
        <f t="shared" ref="O60:S60" si="40">O16+O27+O38+O49</f>
        <v>0</v>
      </c>
      <c r="P60" s="194">
        <f t="shared" si="40"/>
        <v>0</v>
      </c>
      <c r="Q60" s="194">
        <f t="shared" si="40"/>
        <v>0</v>
      </c>
      <c r="R60" s="194">
        <f t="shared" si="40"/>
        <v>0</v>
      </c>
      <c r="S60" s="194">
        <f t="shared" si="40"/>
        <v>0</v>
      </c>
      <c r="T60" s="50"/>
    </row>
    <row r="61" spans="2:20" s="30" customFormat="1">
      <c r="B61" s="62"/>
      <c r="C61" s="134">
        <f t="shared" si="28"/>
        <v>30</v>
      </c>
      <c r="D61" s="13" t="s">
        <v>142</v>
      </c>
      <c r="E61" s="48" t="s">
        <v>60</v>
      </c>
      <c r="F61" s="48">
        <v>0</v>
      </c>
      <c r="H61" s="194">
        <f t="shared" ref="H61:M61" si="41">H17+H28+H39+H50</f>
        <v>0</v>
      </c>
      <c r="I61" s="194">
        <f t="shared" si="41"/>
        <v>0</v>
      </c>
      <c r="J61" s="194">
        <f t="shared" si="41"/>
        <v>0</v>
      </c>
      <c r="K61" s="194">
        <f t="shared" ref="K61" si="42">K17+K28+K39+K50</f>
        <v>0</v>
      </c>
      <c r="L61" s="194">
        <f t="shared" si="41"/>
        <v>0</v>
      </c>
      <c r="M61" s="194">
        <f t="shared" si="41"/>
        <v>0</v>
      </c>
      <c r="N61" s="195"/>
      <c r="O61" s="194">
        <f t="shared" ref="O61:S61" si="43">O17+O28+O39+O50</f>
        <v>0</v>
      </c>
      <c r="P61" s="194">
        <f t="shared" si="43"/>
        <v>0</v>
      </c>
      <c r="Q61" s="194">
        <f t="shared" si="43"/>
        <v>0</v>
      </c>
      <c r="R61" s="194">
        <f t="shared" si="43"/>
        <v>0</v>
      </c>
      <c r="S61" s="194">
        <f t="shared" si="43"/>
        <v>0</v>
      </c>
      <c r="T61" s="50"/>
    </row>
    <row r="62" spans="2:20" s="30" customFormat="1">
      <c r="B62" s="62"/>
      <c r="C62" s="134">
        <f t="shared" si="28"/>
        <v>31</v>
      </c>
      <c r="D62" s="13" t="s">
        <v>238</v>
      </c>
      <c r="E62" s="48" t="s">
        <v>60</v>
      </c>
      <c r="F62" s="48">
        <v>0</v>
      </c>
      <c r="H62" s="194">
        <f>AVERAGE(H56,H61)</f>
        <v>0</v>
      </c>
      <c r="I62" s="194">
        <f>AVERAGE(I56,I61)</f>
        <v>0</v>
      </c>
      <c r="J62" s="194">
        <f t="shared" ref="J62:K62" si="44">AVERAGE(J56,J61)</f>
        <v>0</v>
      </c>
      <c r="K62" s="194">
        <f t="shared" si="44"/>
        <v>0</v>
      </c>
      <c r="L62" s="194">
        <f t="shared" ref="L62" si="45">AVERAGE(L56,L61)</f>
        <v>0</v>
      </c>
      <c r="M62" s="194">
        <f t="shared" ref="M62" si="46">AVERAGE(M56,M61)</f>
        <v>0</v>
      </c>
      <c r="N62" s="195"/>
      <c r="O62" s="194">
        <f>AVERAGE(O56,O61)</f>
        <v>0</v>
      </c>
      <c r="P62" s="194">
        <f>AVERAGE(P56,P61)</f>
        <v>0</v>
      </c>
      <c r="Q62" s="194">
        <f t="shared" ref="Q62" si="47">AVERAGE(Q56,Q61)</f>
        <v>0</v>
      </c>
      <c r="R62" s="194">
        <f t="shared" ref="R62" si="48">AVERAGE(R56,R61)</f>
        <v>0</v>
      </c>
      <c r="S62" s="194">
        <f t="shared" ref="S62" si="49">AVERAGE(S56,S61)</f>
        <v>0</v>
      </c>
      <c r="T62" s="50"/>
    </row>
    <row r="63" spans="2:20" s="30" customFormat="1">
      <c r="B63" s="62"/>
      <c r="H63" s="170"/>
      <c r="I63" s="170"/>
      <c r="J63" s="170"/>
      <c r="K63" s="170"/>
      <c r="L63" s="171"/>
      <c r="M63" s="171"/>
      <c r="N63" s="193"/>
      <c r="O63" s="171"/>
      <c r="P63" s="171"/>
      <c r="Q63" s="171"/>
      <c r="R63" s="171"/>
      <c r="S63" s="171"/>
      <c r="T63" s="50"/>
    </row>
    <row r="64" spans="2:20" s="30" customFormat="1">
      <c r="B64" s="62"/>
      <c r="C64" s="134">
        <f>C62+1</f>
        <v>32</v>
      </c>
      <c r="D64" s="13" t="s">
        <v>140</v>
      </c>
      <c r="E64" s="48" t="s">
        <v>60</v>
      </c>
      <c r="F64" s="48">
        <v>0</v>
      </c>
      <c r="H64" s="11"/>
      <c r="I64" s="11"/>
      <c r="J64" s="11"/>
      <c r="K64" s="11"/>
      <c r="L64" s="166"/>
      <c r="M64" s="166"/>
      <c r="N64" s="192"/>
      <c r="O64" s="166"/>
      <c r="P64" s="166"/>
      <c r="Q64" s="166"/>
      <c r="R64" s="166"/>
      <c r="S64" s="166"/>
      <c r="T64" s="50"/>
    </row>
    <row r="65" spans="2:25" s="30" customFormat="1">
      <c r="B65" s="62"/>
      <c r="C65" s="27"/>
      <c r="H65" s="170"/>
      <c r="I65" s="170"/>
      <c r="J65" s="170"/>
      <c r="K65" s="170"/>
      <c r="L65" s="171"/>
      <c r="M65" s="171"/>
      <c r="N65" s="193"/>
      <c r="O65" s="171"/>
      <c r="P65" s="171"/>
      <c r="Q65" s="171"/>
      <c r="R65" s="171"/>
      <c r="S65" s="171"/>
      <c r="T65" s="50"/>
    </row>
    <row r="66" spans="2:25" s="30" customFormat="1">
      <c r="B66" s="62"/>
      <c r="C66" s="46" t="s">
        <v>11</v>
      </c>
      <c r="D66" s="79" t="s">
        <v>241</v>
      </c>
      <c r="E66" s="163"/>
      <c r="F66" s="54"/>
      <c r="G66" s="54"/>
      <c r="H66" s="174"/>
      <c r="I66" s="174"/>
      <c r="J66" s="175"/>
      <c r="K66" s="175"/>
      <c r="L66" s="164"/>
      <c r="M66" s="164"/>
      <c r="N66" s="164"/>
      <c r="O66" s="164"/>
      <c r="P66" s="164"/>
      <c r="Q66" s="164"/>
      <c r="R66" s="164"/>
      <c r="S66" s="164"/>
      <c r="T66" s="50"/>
    </row>
    <row r="67" spans="2:25" s="30" customFormat="1" ht="16" thickBot="1">
      <c r="B67" s="62"/>
      <c r="C67" s="134">
        <f>C64+1</f>
        <v>33</v>
      </c>
      <c r="D67" s="13" t="s">
        <v>138</v>
      </c>
      <c r="E67" s="48" t="s">
        <v>60</v>
      </c>
      <c r="F67" s="48">
        <v>0</v>
      </c>
      <c r="H67" s="11"/>
      <c r="I67" s="11"/>
      <c r="J67" s="11"/>
      <c r="K67" s="11"/>
      <c r="L67" s="166"/>
      <c r="M67" s="166"/>
      <c r="N67" s="192"/>
      <c r="O67" s="166"/>
      <c r="P67" s="166"/>
      <c r="Q67" s="166"/>
      <c r="R67" s="166"/>
      <c r="S67" s="166"/>
      <c r="T67" s="50"/>
      <c r="W67" s="176" t="s">
        <v>242</v>
      </c>
      <c r="X67" s="177"/>
      <c r="Y67"/>
    </row>
    <row r="68" spans="2:25" s="30" customFormat="1" ht="16" thickBot="1">
      <c r="B68" s="62"/>
      <c r="C68" s="134">
        <f t="shared" ref="C68:C73" si="50">C67+1</f>
        <v>34</v>
      </c>
      <c r="D68" s="13" t="s">
        <v>139</v>
      </c>
      <c r="E68" s="48" t="s">
        <v>60</v>
      </c>
      <c r="F68" s="48">
        <v>0</v>
      </c>
      <c r="H68" s="11"/>
      <c r="I68" s="11"/>
      <c r="J68" s="11"/>
      <c r="K68" s="11"/>
      <c r="L68" s="166"/>
      <c r="M68" s="166"/>
      <c r="N68" s="192"/>
      <c r="O68" s="166"/>
      <c r="P68" s="166"/>
      <c r="Q68" s="166"/>
      <c r="R68" s="166"/>
      <c r="S68" s="166"/>
      <c r="T68" s="50"/>
      <c r="W68" s="178" t="s">
        <v>243</v>
      </c>
      <c r="X68" s="179" t="s">
        <v>244</v>
      </c>
      <c r="Y68"/>
    </row>
    <row r="69" spans="2:25" s="30" customFormat="1">
      <c r="B69" s="62"/>
      <c r="C69" s="134">
        <f t="shared" si="50"/>
        <v>35</v>
      </c>
      <c r="D69" s="13" t="s">
        <v>245</v>
      </c>
      <c r="E69" s="48" t="s">
        <v>60</v>
      </c>
      <c r="F69" s="48">
        <v>0</v>
      </c>
      <c r="H69" s="11"/>
      <c r="I69" s="11"/>
      <c r="J69" s="11"/>
      <c r="K69" s="11"/>
      <c r="L69" s="166"/>
      <c r="M69" s="166"/>
      <c r="N69" s="192"/>
      <c r="O69" s="166"/>
      <c r="P69" s="166"/>
      <c r="Q69" s="166"/>
      <c r="R69" s="166"/>
      <c r="S69" s="166"/>
      <c r="T69" s="50"/>
      <c r="W69" s="180">
        <v>2010</v>
      </c>
      <c r="X69" s="181">
        <v>222.8</v>
      </c>
      <c r="Y69"/>
    </row>
    <row r="70" spans="2:25" s="30" customFormat="1" ht="16">
      <c r="B70" s="62"/>
      <c r="C70" s="134">
        <f t="shared" si="50"/>
        <v>36</v>
      </c>
      <c r="D70" s="13" t="s">
        <v>246</v>
      </c>
      <c r="E70" s="48" t="s">
        <v>60</v>
      </c>
      <c r="F70" s="48">
        <v>0</v>
      </c>
      <c r="H70" s="11"/>
      <c r="I70" s="11"/>
      <c r="J70" s="11"/>
      <c r="K70" s="11"/>
      <c r="L70" s="166"/>
      <c r="M70" s="166"/>
      <c r="N70" s="192"/>
      <c r="O70" s="166"/>
      <c r="P70" s="166"/>
      <c r="Q70" s="166"/>
      <c r="R70" s="166"/>
      <c r="S70" s="166"/>
      <c r="T70" s="50"/>
      <c r="W70" s="182">
        <v>2011</v>
      </c>
      <c r="X70" s="183">
        <v>234.4</v>
      </c>
      <c r="Y70"/>
    </row>
    <row r="71" spans="2:25" s="30" customFormat="1">
      <c r="B71" s="62"/>
      <c r="C71" s="134">
        <f t="shared" si="50"/>
        <v>37</v>
      </c>
      <c r="D71" s="13" t="s">
        <v>247</v>
      </c>
      <c r="E71" s="48" t="s">
        <v>60</v>
      </c>
      <c r="F71" s="48">
        <v>0</v>
      </c>
      <c r="H71" s="11"/>
      <c r="I71" s="11"/>
      <c r="J71" s="11"/>
      <c r="K71" s="11"/>
      <c r="L71" s="166"/>
      <c r="M71" s="166"/>
      <c r="N71" s="192"/>
      <c r="O71" s="166"/>
      <c r="P71" s="166"/>
      <c r="Q71" s="166"/>
      <c r="R71" s="166"/>
      <c r="S71" s="166"/>
      <c r="T71" s="50"/>
      <c r="W71" s="184">
        <v>2012</v>
      </c>
      <c r="X71" s="183">
        <v>242.5</v>
      </c>
      <c r="Y71"/>
    </row>
    <row r="72" spans="2:25" s="30" customFormat="1">
      <c r="B72" s="62"/>
      <c r="C72" s="134">
        <f t="shared" si="50"/>
        <v>38</v>
      </c>
      <c r="D72" s="13" t="s">
        <v>142</v>
      </c>
      <c r="E72" s="48" t="s">
        <v>60</v>
      </c>
      <c r="F72" s="48">
        <v>0</v>
      </c>
      <c r="H72" s="11"/>
      <c r="I72" s="11"/>
      <c r="J72" s="11"/>
      <c r="K72" s="11"/>
      <c r="L72" s="166"/>
      <c r="M72" s="166"/>
      <c r="N72" s="192"/>
      <c r="O72" s="166"/>
      <c r="P72" s="166"/>
      <c r="Q72" s="166"/>
      <c r="R72" s="166"/>
      <c r="S72" s="166"/>
      <c r="T72" s="50"/>
      <c r="W72" s="184">
        <v>2013</v>
      </c>
      <c r="X72" s="183">
        <v>249.5</v>
      </c>
      <c r="Y72"/>
    </row>
    <row r="73" spans="2:25" s="30" customFormat="1">
      <c r="B73" s="62"/>
      <c r="C73" s="134">
        <f t="shared" si="50"/>
        <v>39</v>
      </c>
      <c r="D73" s="13" t="s">
        <v>238</v>
      </c>
      <c r="E73" s="48" t="s">
        <v>60</v>
      </c>
      <c r="F73" s="48">
        <v>0</v>
      </c>
      <c r="H73" s="194" t="e">
        <f>AVERAGE(H67,H72)</f>
        <v>#DIV/0!</v>
      </c>
      <c r="I73" s="194" t="e">
        <f>AVERAGE(I67,I72)</f>
        <v>#DIV/0!</v>
      </c>
      <c r="J73" s="194" t="e">
        <f t="shared" ref="J73:L73" si="51">AVERAGE(J67,J72)</f>
        <v>#DIV/0!</v>
      </c>
      <c r="K73" s="194" t="e">
        <f t="shared" si="51"/>
        <v>#DIV/0!</v>
      </c>
      <c r="L73" s="194" t="e">
        <f t="shared" si="51"/>
        <v>#DIV/0!</v>
      </c>
      <c r="M73" s="194" t="e">
        <f t="shared" ref="M73" si="52">AVERAGE(M67,M72)</f>
        <v>#DIV/0!</v>
      </c>
      <c r="N73" s="195"/>
      <c r="O73" s="194" t="e">
        <f>AVERAGE(O67,O72)</f>
        <v>#DIV/0!</v>
      </c>
      <c r="P73" s="194" t="e">
        <f>AVERAGE(P67,P72)</f>
        <v>#DIV/0!</v>
      </c>
      <c r="Q73" s="194" t="e">
        <f t="shared" ref="Q73" si="53">AVERAGE(Q67,Q72)</f>
        <v>#DIV/0!</v>
      </c>
      <c r="R73" s="194" t="e">
        <f t="shared" ref="R73" si="54">AVERAGE(R67,R72)</f>
        <v>#DIV/0!</v>
      </c>
      <c r="S73" s="194" t="e">
        <f t="shared" ref="S73" si="55">AVERAGE(S67,S72)</f>
        <v>#DIV/0!</v>
      </c>
      <c r="T73" s="50"/>
      <c r="W73" s="184">
        <v>2014</v>
      </c>
      <c r="X73" s="185">
        <v>255.7</v>
      </c>
      <c r="Y73"/>
    </row>
    <row r="74" spans="2:25" s="30" customFormat="1">
      <c r="B74" s="62"/>
      <c r="H74" s="170"/>
      <c r="I74" s="170"/>
      <c r="J74" s="170"/>
      <c r="K74" s="170"/>
      <c r="L74" s="171"/>
      <c r="M74" s="171"/>
      <c r="N74" s="193"/>
      <c r="O74" s="171"/>
      <c r="P74" s="171"/>
      <c r="Q74" s="171"/>
      <c r="R74" s="171"/>
      <c r="S74" s="171"/>
      <c r="T74" s="50"/>
      <c r="W74" s="184">
        <v>2015</v>
      </c>
      <c r="X74" s="185">
        <v>258</v>
      </c>
      <c r="Y74"/>
    </row>
    <row r="75" spans="2:25" s="30" customFormat="1">
      <c r="B75" s="62"/>
      <c r="C75" s="134">
        <f>C73+1</f>
        <v>40</v>
      </c>
      <c r="D75" s="13" t="s">
        <v>140</v>
      </c>
      <c r="E75" s="48" t="s">
        <v>60</v>
      </c>
      <c r="F75" s="48">
        <v>0</v>
      </c>
      <c r="H75" s="11"/>
      <c r="I75" s="11"/>
      <c r="J75" s="11"/>
      <c r="K75" s="11"/>
      <c r="L75" s="169"/>
      <c r="M75" s="169"/>
      <c r="N75" s="192"/>
      <c r="O75" s="169"/>
      <c r="P75" s="169"/>
      <c r="Q75" s="169"/>
      <c r="R75" s="169"/>
      <c r="S75" s="169"/>
      <c r="T75" s="50"/>
      <c r="W75" s="184">
        <v>2016</v>
      </c>
      <c r="X75" s="185">
        <v>261.39999999999998</v>
      </c>
      <c r="Y75"/>
    </row>
    <row r="76" spans="2:25" s="30" customFormat="1" ht="16" thickBot="1">
      <c r="B76" s="51"/>
      <c r="C76" s="52"/>
      <c r="D76" s="89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3"/>
      <c r="W76" s="184">
        <v>2017</v>
      </c>
      <c r="X76" s="186">
        <v>270.60000000000002</v>
      </c>
      <c r="Y76"/>
    </row>
    <row r="77" spans="2:25" s="30" customFormat="1">
      <c r="D77" s="80"/>
      <c r="W77" s="187">
        <v>2018</v>
      </c>
      <c r="X77" s="188">
        <v>279.7</v>
      </c>
      <c r="Y77"/>
    </row>
    <row r="78" spans="2:25" s="30" customFormat="1">
      <c r="D78" s="80"/>
      <c r="W78" s="187">
        <v>2019</v>
      </c>
      <c r="X78" s="188">
        <v>288.2</v>
      </c>
      <c r="Y78"/>
    </row>
    <row r="79" spans="2:25" s="30" customFormat="1" ht="16" thickBot="1">
      <c r="D79" s="80"/>
      <c r="W79" s="189">
        <v>2020</v>
      </c>
      <c r="X79" s="190">
        <f>X78*(1+0.028)</f>
        <v>296.26959999999997</v>
      </c>
      <c r="Y79" t="s">
        <v>248</v>
      </c>
    </row>
    <row r="80" spans="2:25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4" s="30" customFormat="1">
      <c r="D337" s="80"/>
    </row>
    <row r="338" spans="4:4" s="30" customFormat="1">
      <c r="D338" s="80"/>
    </row>
    <row r="339" spans="4:4" s="30" customFormat="1">
      <c r="D339" s="80"/>
    </row>
    <row r="340" spans="4:4" s="30" customFormat="1">
      <c r="D340" s="80"/>
    </row>
    <row r="341" spans="4:4" s="30" customFormat="1">
      <c r="D341" s="80"/>
    </row>
    <row r="342" spans="4:4" s="30" customFormat="1">
      <c r="D342" s="80"/>
    </row>
    <row r="343" spans="4:4" s="30" customFormat="1">
      <c r="D343" s="80"/>
    </row>
    <row r="344" spans="4:4" s="30" customFormat="1">
      <c r="D344" s="80"/>
    </row>
    <row r="345" spans="4:4" s="30" customFormat="1">
      <c r="D345" s="80"/>
    </row>
    <row r="346" spans="4:4" s="30" customFormat="1">
      <c r="D346" s="80"/>
    </row>
    <row r="347" spans="4:4" s="30" customFormat="1">
      <c r="D347" s="80"/>
    </row>
    <row r="348" spans="4:4" s="30" customFormat="1">
      <c r="D348" s="80"/>
    </row>
    <row r="349" spans="4:4" s="30" customFormat="1">
      <c r="D349" s="80"/>
    </row>
    <row r="350" spans="4:4" s="30" customFormat="1">
      <c r="D350" s="80"/>
    </row>
    <row r="351" spans="4:4" s="30" customFormat="1">
      <c r="D351" s="80"/>
    </row>
    <row r="352" spans="4:4" s="30" customFormat="1">
      <c r="D352" s="80"/>
    </row>
    <row r="353" spans="4:4" s="30" customFormat="1">
      <c r="D353" s="80"/>
    </row>
    <row r="354" spans="4:4" s="30" customFormat="1">
      <c r="D354" s="80"/>
    </row>
    <row r="355" spans="4:4" s="30" customFormat="1">
      <c r="D355" s="80"/>
    </row>
    <row r="356" spans="4:4" s="30" customFormat="1">
      <c r="D356" s="80"/>
    </row>
    <row r="357" spans="4:4" s="30" customFormat="1">
      <c r="D357" s="80"/>
    </row>
    <row r="358" spans="4:4" s="30" customFormat="1">
      <c r="D358" s="80"/>
    </row>
    <row r="359" spans="4:4" s="30" customFormat="1">
      <c r="D359" s="80"/>
    </row>
    <row r="360" spans="4:4" s="30" customFormat="1">
      <c r="D360" s="80"/>
    </row>
    <row r="361" spans="4:4" s="30" customFormat="1">
      <c r="D361" s="80"/>
    </row>
    <row r="362" spans="4:4" s="30" customFormat="1">
      <c r="D362" s="80"/>
    </row>
    <row r="363" spans="4:4" s="30" customFormat="1">
      <c r="D363" s="80"/>
    </row>
    <row r="364" spans="4:4" s="30" customFormat="1">
      <c r="D364" s="80"/>
    </row>
    <row r="365" spans="4:4" s="30" customFormat="1">
      <c r="D365" s="80"/>
    </row>
    <row r="366" spans="4:4" s="30" customFormat="1">
      <c r="D366" s="80"/>
    </row>
    <row r="367" spans="4:4" s="30" customFormat="1">
      <c r="D367" s="80"/>
    </row>
    <row r="368" spans="4:4" s="30" customFormat="1">
      <c r="D368" s="80"/>
    </row>
    <row r="369" spans="4:11" s="30" customFormat="1">
      <c r="D369" s="80"/>
    </row>
    <row r="370" spans="4:11" s="30" customFormat="1">
      <c r="D370" s="80"/>
    </row>
    <row r="371" spans="4:11" s="30" customFormat="1">
      <c r="D371" s="80"/>
      <c r="J371"/>
      <c r="K371"/>
    </row>
  </sheetData>
  <mergeCells count="2">
    <mergeCell ref="H6:M6"/>
    <mergeCell ref="O6:S6"/>
  </mergeCells>
  <pageMargins left="0.7" right="0.7" top="0.75" bottom="0.75" header="0.3" footer="0.3"/>
  <pageSetup paperSize="9" scale="47" orientation="landscape" r:id="rId1"/>
  <colBreaks count="1" manualBreakCount="1">
    <brk id="2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2">
    <tabColor theme="6" tint="0.39997558519241921"/>
  </sheetPr>
  <dimension ref="A1:CQ326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46.53515625" style="2" customWidth="1"/>
    <col min="5" max="5" width="5.07421875" customWidth="1"/>
    <col min="6" max="6" width="4.61328125" customWidth="1"/>
    <col min="7" max="7" width="1.3828125" style="30" customWidth="1"/>
    <col min="8" max="13" width="11" customWidth="1"/>
    <col min="14" max="14" width="3.61328125" customWidth="1"/>
    <col min="15" max="19" width="11" customWidth="1"/>
    <col min="20" max="21" width="2.61328125" style="30" customWidth="1"/>
    <col min="22" max="84" width="8.921875" style="30"/>
  </cols>
  <sheetData>
    <row r="1" spans="2:95" s="30" customFormat="1" ht="16" thickBot="1">
      <c r="D1" s="80"/>
    </row>
    <row r="2" spans="2:95" s="30" customFormat="1" ht="16" thickBot="1">
      <c r="B2" s="31"/>
      <c r="C2" s="32"/>
      <c r="D2" s="81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2:95" s="30" customFormat="1">
      <c r="B3" s="35"/>
      <c r="C3" s="59" t="s">
        <v>499</v>
      </c>
      <c r="D3" s="26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2:95" s="30" customFormat="1">
      <c r="B4" s="35"/>
      <c r="C4" s="36" t="str">
        <f>Index!C3</f>
        <v>2026-31</v>
      </c>
      <c r="D4" s="26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2:95" s="30" customFormat="1">
      <c r="B5" s="35"/>
      <c r="C5" s="38" t="s">
        <v>718</v>
      </c>
      <c r="D5" s="26"/>
      <c r="E5" s="15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2:95" s="30" customFormat="1">
      <c r="B6" s="35"/>
      <c r="C6" s="39"/>
      <c r="D6" s="26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2:95">
      <c r="B7" s="35"/>
      <c r="C7" s="40"/>
      <c r="D7" s="83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2:95">
      <c r="B8" s="35"/>
      <c r="C8" s="42"/>
      <c r="D8" s="84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2:95" s="30" customFormat="1">
      <c r="B9" s="35"/>
      <c r="C9" s="44"/>
      <c r="D9" s="82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G9"/>
      <c r="CH9"/>
      <c r="CI9"/>
      <c r="CJ9"/>
      <c r="CK9"/>
      <c r="CL9"/>
      <c r="CM9"/>
      <c r="CN9"/>
      <c r="CO9"/>
      <c r="CP9"/>
      <c r="CQ9"/>
    </row>
    <row r="10" spans="2:95" s="30" customFormat="1">
      <c r="B10" s="35"/>
      <c r="C10" s="19"/>
      <c r="D10" s="26"/>
      <c r="E10" s="15"/>
      <c r="F10" s="15"/>
      <c r="G10" s="19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37"/>
      <c r="U10" s="19"/>
      <c r="CG10"/>
      <c r="CH10"/>
      <c r="CI10"/>
      <c r="CJ10"/>
      <c r="CK10"/>
      <c r="CL10"/>
      <c r="CM10"/>
      <c r="CN10"/>
      <c r="CO10"/>
      <c r="CP10"/>
      <c r="CQ10"/>
    </row>
    <row r="11" spans="2:95" s="30" customFormat="1">
      <c r="B11" s="35"/>
      <c r="C11" s="46" t="s">
        <v>0</v>
      </c>
      <c r="D11" s="79" t="s">
        <v>109</v>
      </c>
      <c r="E11" s="18"/>
      <c r="F11" s="19"/>
      <c r="G11" s="19"/>
      <c r="H11" s="17"/>
      <c r="I11" s="17"/>
      <c r="J11" s="17"/>
      <c r="K11" s="17"/>
      <c r="L11" s="17"/>
      <c r="M11" s="17"/>
      <c r="N11" s="17"/>
      <c r="O11" s="17"/>
      <c r="P11" s="17"/>
      <c r="Q11" s="67"/>
      <c r="R11" s="17"/>
      <c r="S11" s="17"/>
      <c r="T11" s="37"/>
      <c r="U11" s="19"/>
      <c r="CG11"/>
      <c r="CH11"/>
      <c r="CI11"/>
      <c r="CJ11"/>
      <c r="CK11"/>
      <c r="CL11"/>
      <c r="CM11"/>
      <c r="CN11"/>
      <c r="CO11"/>
      <c r="CP11"/>
      <c r="CQ11"/>
    </row>
    <row r="12" spans="2:95" s="30" customFormat="1">
      <c r="B12" s="62"/>
      <c r="C12" s="7">
        <v>1</v>
      </c>
      <c r="D12" s="13" t="s">
        <v>99</v>
      </c>
      <c r="E12" s="48" t="s">
        <v>60</v>
      </c>
      <c r="F12" s="49">
        <v>0</v>
      </c>
      <c r="H12" s="11"/>
      <c r="I12" s="11"/>
      <c r="J12" s="11"/>
      <c r="K12" s="11"/>
      <c r="L12" s="93"/>
      <c r="M12" s="93"/>
      <c r="O12" s="93"/>
      <c r="P12" s="93"/>
      <c r="Q12" s="93"/>
      <c r="R12" s="93"/>
      <c r="S12" s="93"/>
      <c r="T12" s="50"/>
    </row>
    <row r="13" spans="2:95" s="30" customFormat="1">
      <c r="B13" s="62"/>
      <c r="C13" s="7">
        <f t="shared" ref="C13:C30" si="0">C12+1</f>
        <v>2</v>
      </c>
      <c r="D13" s="13" t="s">
        <v>100</v>
      </c>
      <c r="E13" s="48" t="s">
        <v>60</v>
      </c>
      <c r="F13" s="49">
        <v>0</v>
      </c>
      <c r="H13" s="11"/>
      <c r="I13" s="11"/>
      <c r="J13" s="11"/>
      <c r="K13" s="11"/>
      <c r="L13" s="93"/>
      <c r="M13" s="93"/>
      <c r="O13" s="93"/>
      <c r="P13" s="93"/>
      <c r="Q13" s="93"/>
      <c r="R13" s="93"/>
      <c r="S13" s="93"/>
      <c r="T13" s="50"/>
    </row>
    <row r="14" spans="2:95" s="30" customFormat="1">
      <c r="B14" s="62"/>
      <c r="C14" s="7">
        <f t="shared" si="0"/>
        <v>3</v>
      </c>
      <c r="D14" s="13" t="s">
        <v>101</v>
      </c>
      <c r="E14" s="48" t="s">
        <v>60</v>
      </c>
      <c r="F14" s="49">
        <v>0</v>
      </c>
      <c r="H14" s="11"/>
      <c r="I14" s="11"/>
      <c r="J14" s="11"/>
      <c r="K14" s="11"/>
      <c r="L14" s="93"/>
      <c r="M14" s="93"/>
      <c r="O14" s="93"/>
      <c r="P14" s="93"/>
      <c r="Q14" s="93"/>
      <c r="R14" s="93"/>
      <c r="S14" s="93"/>
      <c r="T14" s="50"/>
    </row>
    <row r="15" spans="2:95" s="30" customFormat="1">
      <c r="B15" s="62"/>
      <c r="C15" s="7">
        <f t="shared" si="0"/>
        <v>4</v>
      </c>
      <c r="D15" s="13" t="s">
        <v>102</v>
      </c>
      <c r="E15" s="48" t="s">
        <v>60</v>
      </c>
      <c r="F15" s="49">
        <v>0</v>
      </c>
      <c r="H15" s="11"/>
      <c r="I15" s="11"/>
      <c r="J15" s="11"/>
      <c r="K15" s="11"/>
      <c r="L15" s="93"/>
      <c r="M15" s="93"/>
      <c r="O15" s="93"/>
      <c r="P15" s="93"/>
      <c r="Q15" s="93"/>
      <c r="R15" s="93"/>
      <c r="S15" s="93"/>
      <c r="T15" s="50"/>
    </row>
    <row r="16" spans="2:95" s="30" customFormat="1">
      <c r="B16" s="62"/>
      <c r="C16" s="7">
        <f t="shared" si="0"/>
        <v>5</v>
      </c>
      <c r="D16" s="13" t="s">
        <v>103</v>
      </c>
      <c r="E16" s="48" t="s">
        <v>60</v>
      </c>
      <c r="F16" s="49">
        <v>0</v>
      </c>
      <c r="H16" s="11"/>
      <c r="I16" s="11"/>
      <c r="J16" s="11"/>
      <c r="K16" s="11"/>
      <c r="L16" s="93"/>
      <c r="M16" s="93"/>
      <c r="O16" s="93"/>
      <c r="P16" s="93"/>
      <c r="Q16" s="93"/>
      <c r="R16" s="93"/>
      <c r="S16" s="93"/>
      <c r="T16" s="50"/>
    </row>
    <row r="17" spans="2:20" s="30" customFormat="1">
      <c r="B17" s="62"/>
      <c r="C17" s="7">
        <f t="shared" si="0"/>
        <v>6</v>
      </c>
      <c r="D17" s="13" t="s">
        <v>104</v>
      </c>
      <c r="E17" s="48" t="s">
        <v>60</v>
      </c>
      <c r="F17" s="49">
        <v>0</v>
      </c>
      <c r="H17" s="11"/>
      <c r="I17" s="11"/>
      <c r="J17" s="11"/>
      <c r="K17" s="11"/>
      <c r="L17" s="93"/>
      <c r="M17" s="93"/>
      <c r="O17" s="93"/>
      <c r="P17" s="93"/>
      <c r="Q17" s="93"/>
      <c r="R17" s="93"/>
      <c r="S17" s="93"/>
      <c r="T17" s="50"/>
    </row>
    <row r="18" spans="2:20" s="30" customFormat="1">
      <c r="B18" s="62"/>
      <c r="C18" s="7">
        <f t="shared" si="0"/>
        <v>7</v>
      </c>
      <c r="D18" s="13" t="s">
        <v>105</v>
      </c>
      <c r="E18" s="48" t="s">
        <v>60</v>
      </c>
      <c r="F18" s="49">
        <v>0</v>
      </c>
      <c r="H18" s="11"/>
      <c r="I18" s="11"/>
      <c r="J18" s="11"/>
      <c r="K18" s="11"/>
      <c r="L18" s="93"/>
      <c r="M18" s="93"/>
      <c r="O18" s="93"/>
      <c r="P18" s="93"/>
      <c r="Q18" s="93"/>
      <c r="R18" s="93"/>
      <c r="S18" s="93"/>
      <c r="T18" s="50"/>
    </row>
    <row r="19" spans="2:20" s="30" customFormat="1">
      <c r="B19" s="62"/>
      <c r="C19" s="7">
        <f t="shared" si="0"/>
        <v>8</v>
      </c>
      <c r="D19" s="13" t="s">
        <v>106</v>
      </c>
      <c r="E19" s="48" t="s">
        <v>60</v>
      </c>
      <c r="F19" s="49">
        <v>0</v>
      </c>
      <c r="H19" s="11"/>
      <c r="I19" s="11"/>
      <c r="J19" s="11"/>
      <c r="K19" s="11"/>
      <c r="L19" s="93"/>
      <c r="M19" s="93"/>
      <c r="O19" s="93"/>
      <c r="P19" s="93"/>
      <c r="Q19" s="93"/>
      <c r="R19" s="93"/>
      <c r="S19" s="93"/>
      <c r="T19" s="50"/>
    </row>
    <row r="20" spans="2:20" s="30" customFormat="1">
      <c r="B20" s="62"/>
      <c r="C20" s="7">
        <f t="shared" si="0"/>
        <v>9</v>
      </c>
      <c r="D20" s="13" t="s">
        <v>107</v>
      </c>
      <c r="E20" s="48" t="s">
        <v>60</v>
      </c>
      <c r="F20" s="49">
        <v>0</v>
      </c>
      <c r="H20" s="11"/>
      <c r="I20" s="11"/>
      <c r="J20" s="11"/>
      <c r="K20" s="11"/>
      <c r="L20" s="93"/>
      <c r="M20" s="93"/>
      <c r="O20" s="93"/>
      <c r="P20" s="93"/>
      <c r="Q20" s="93"/>
      <c r="R20" s="93"/>
      <c r="S20" s="93"/>
      <c r="T20" s="50"/>
    </row>
    <row r="21" spans="2:20" s="30" customFormat="1" ht="15.75" customHeight="1">
      <c r="B21" s="62"/>
      <c r="C21" s="7">
        <f t="shared" si="0"/>
        <v>10</v>
      </c>
      <c r="D21" s="13" t="s">
        <v>108</v>
      </c>
      <c r="E21" s="48" t="s">
        <v>60</v>
      </c>
      <c r="F21" s="49">
        <v>0</v>
      </c>
      <c r="H21" s="11"/>
      <c r="I21" s="11"/>
      <c r="J21" s="11"/>
      <c r="K21" s="11"/>
      <c r="L21" s="93"/>
      <c r="M21" s="93"/>
      <c r="O21" s="93"/>
      <c r="P21" s="93"/>
      <c r="Q21" s="93"/>
      <c r="R21" s="93"/>
      <c r="S21" s="93"/>
      <c r="T21" s="50"/>
    </row>
    <row r="22" spans="2:20" s="30" customFormat="1" ht="15.75" customHeight="1">
      <c r="B22" s="62"/>
      <c r="C22" s="7">
        <f t="shared" si="0"/>
        <v>11</v>
      </c>
      <c r="D22" s="13" t="s">
        <v>131</v>
      </c>
      <c r="E22" s="48" t="s">
        <v>60</v>
      </c>
      <c r="F22" s="49">
        <v>0</v>
      </c>
      <c r="H22" s="11"/>
      <c r="I22" s="11"/>
      <c r="J22" s="11"/>
      <c r="K22" s="11"/>
      <c r="L22" s="93"/>
      <c r="M22" s="93"/>
      <c r="O22" s="93"/>
      <c r="P22" s="93"/>
      <c r="Q22" s="93"/>
      <c r="R22" s="93"/>
      <c r="S22" s="93"/>
      <c r="T22" s="50"/>
    </row>
    <row r="23" spans="2:20" s="30" customFormat="1" ht="15.75" customHeight="1">
      <c r="B23" s="62"/>
      <c r="C23" s="7">
        <f t="shared" si="0"/>
        <v>12</v>
      </c>
      <c r="D23" s="13" t="s">
        <v>132</v>
      </c>
      <c r="E23" s="48" t="s">
        <v>60</v>
      </c>
      <c r="F23" s="49">
        <v>0</v>
      </c>
      <c r="H23" s="11"/>
      <c r="I23" s="11"/>
      <c r="J23" s="11"/>
      <c r="K23" s="11"/>
      <c r="L23" s="93"/>
      <c r="M23" s="93"/>
      <c r="O23" s="93"/>
      <c r="P23" s="93"/>
      <c r="Q23" s="93"/>
      <c r="R23" s="93"/>
      <c r="S23" s="93"/>
      <c r="T23" s="50"/>
    </row>
    <row r="24" spans="2:20" s="30" customFormat="1" ht="15.75" customHeight="1">
      <c r="B24" s="62"/>
      <c r="C24" s="7">
        <f t="shared" si="0"/>
        <v>13</v>
      </c>
      <c r="D24" s="13" t="s">
        <v>133</v>
      </c>
      <c r="E24" s="48" t="s">
        <v>60</v>
      </c>
      <c r="F24" s="49">
        <v>0</v>
      </c>
      <c r="H24" s="11"/>
      <c r="I24" s="11"/>
      <c r="J24" s="11"/>
      <c r="K24" s="11"/>
      <c r="L24" s="93"/>
      <c r="M24" s="93"/>
      <c r="O24" s="93"/>
      <c r="P24" s="93"/>
      <c r="Q24" s="93"/>
      <c r="R24" s="93"/>
      <c r="S24" s="93"/>
      <c r="T24" s="50"/>
    </row>
    <row r="25" spans="2:20" s="30" customFormat="1" ht="15.75" customHeight="1">
      <c r="B25" s="62"/>
      <c r="C25" s="7">
        <f t="shared" si="0"/>
        <v>14</v>
      </c>
      <c r="D25" s="13" t="s">
        <v>134</v>
      </c>
      <c r="E25" s="48" t="s">
        <v>60</v>
      </c>
      <c r="F25" s="49">
        <v>0</v>
      </c>
      <c r="H25" s="11"/>
      <c r="I25" s="11"/>
      <c r="J25" s="11"/>
      <c r="K25" s="11"/>
      <c r="L25" s="93"/>
      <c r="M25" s="93"/>
      <c r="O25" s="93"/>
      <c r="P25" s="93"/>
      <c r="Q25" s="93"/>
      <c r="R25" s="93"/>
      <c r="S25" s="93"/>
      <c r="T25" s="50"/>
    </row>
    <row r="26" spans="2:20" s="30" customFormat="1" ht="15.75" customHeight="1">
      <c r="B26" s="62"/>
      <c r="C26" s="7">
        <f t="shared" si="0"/>
        <v>15</v>
      </c>
      <c r="D26" s="13" t="s">
        <v>135</v>
      </c>
      <c r="E26" s="48" t="s">
        <v>60</v>
      </c>
      <c r="F26" s="49">
        <v>0</v>
      </c>
      <c r="H26" s="11"/>
      <c r="I26" s="11"/>
      <c r="J26" s="11"/>
      <c r="K26" s="11"/>
      <c r="L26" s="93"/>
      <c r="M26" s="93"/>
      <c r="O26" s="93"/>
      <c r="P26" s="93"/>
      <c r="Q26" s="93"/>
      <c r="R26" s="93"/>
      <c r="S26" s="93"/>
      <c r="T26" s="50"/>
    </row>
    <row r="27" spans="2:20" s="30" customFormat="1" ht="15.75" customHeight="1">
      <c r="B27" s="62"/>
      <c r="C27" s="7">
        <f t="shared" si="0"/>
        <v>16</v>
      </c>
      <c r="D27" s="13" t="s">
        <v>136</v>
      </c>
      <c r="E27" s="48" t="s">
        <v>60</v>
      </c>
      <c r="F27" s="49">
        <v>0</v>
      </c>
      <c r="H27" s="11"/>
      <c r="I27" s="11"/>
      <c r="J27" s="11"/>
      <c r="K27" s="11"/>
      <c r="L27" s="93"/>
      <c r="M27" s="93"/>
      <c r="O27" s="93"/>
      <c r="P27" s="93"/>
      <c r="Q27" s="93"/>
      <c r="R27" s="93"/>
      <c r="S27" s="93"/>
      <c r="T27" s="50"/>
    </row>
    <row r="28" spans="2:20" s="30" customFormat="1" ht="15.75" customHeight="1">
      <c r="B28" s="62"/>
      <c r="C28" s="7">
        <f t="shared" si="0"/>
        <v>17</v>
      </c>
      <c r="D28" s="13" t="s">
        <v>137</v>
      </c>
      <c r="E28" s="48" t="s">
        <v>60</v>
      </c>
      <c r="F28" s="49">
        <v>0</v>
      </c>
      <c r="H28" s="11"/>
      <c r="I28" s="11"/>
      <c r="J28" s="11"/>
      <c r="K28" s="11"/>
      <c r="L28" s="93"/>
      <c r="M28" s="93"/>
      <c r="O28" s="93"/>
      <c r="P28" s="93"/>
      <c r="Q28" s="93"/>
      <c r="R28" s="93"/>
      <c r="S28" s="93"/>
      <c r="T28" s="50"/>
    </row>
    <row r="29" spans="2:20" s="30" customFormat="1">
      <c r="B29" s="62"/>
      <c r="C29" s="7">
        <f t="shared" si="0"/>
        <v>18</v>
      </c>
      <c r="D29" s="13" t="s">
        <v>110</v>
      </c>
      <c r="E29" s="48" t="s">
        <v>60</v>
      </c>
      <c r="F29" s="49">
        <v>0</v>
      </c>
      <c r="H29" s="11"/>
      <c r="I29" s="11"/>
      <c r="J29" s="11"/>
      <c r="K29" s="11"/>
      <c r="L29" s="93"/>
      <c r="M29" s="93"/>
      <c r="O29" s="93"/>
      <c r="P29" s="93"/>
      <c r="Q29" s="93"/>
      <c r="R29" s="93"/>
      <c r="S29" s="93"/>
      <c r="T29" s="50"/>
    </row>
    <row r="30" spans="2:20" s="30" customFormat="1">
      <c r="B30" s="62"/>
      <c r="C30" s="7">
        <f t="shared" si="0"/>
        <v>19</v>
      </c>
      <c r="D30" s="13" t="s">
        <v>111</v>
      </c>
      <c r="E30" s="48" t="s">
        <v>60</v>
      </c>
      <c r="F30" s="49">
        <v>0</v>
      </c>
      <c r="H30" s="94">
        <f t="shared" ref="H30:M30" si="1">SUM(H12:H29)</f>
        <v>0</v>
      </c>
      <c r="I30" s="94">
        <f t="shared" si="1"/>
        <v>0</v>
      </c>
      <c r="J30" s="94">
        <f t="shared" si="1"/>
        <v>0</v>
      </c>
      <c r="K30" s="94">
        <f t="shared" si="1"/>
        <v>0</v>
      </c>
      <c r="L30" s="94">
        <f t="shared" si="1"/>
        <v>0</v>
      </c>
      <c r="M30" s="94">
        <f t="shared" si="1"/>
        <v>0</v>
      </c>
      <c r="O30" s="94">
        <f>SUM(O12:O29)</f>
        <v>0</v>
      </c>
      <c r="P30" s="94">
        <f>SUM(P12:P29)</f>
        <v>0</v>
      </c>
      <c r="Q30" s="94">
        <f>SUM(Q12:Q29)</f>
        <v>0</v>
      </c>
      <c r="R30" s="94">
        <f>SUM(R12:R29)</f>
        <v>0</v>
      </c>
      <c r="S30" s="94">
        <f>SUM(S12:S29)</f>
        <v>0</v>
      </c>
      <c r="T30" s="50"/>
    </row>
    <row r="31" spans="2:20" s="30" customFormat="1" ht="16" thickBot="1">
      <c r="B31" s="51"/>
      <c r="C31" s="52"/>
      <c r="D31" s="89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</row>
    <row r="32" spans="2:20" s="30" customFormat="1">
      <c r="D32" s="80"/>
    </row>
    <row r="33" spans="4:4" s="30" customFormat="1">
      <c r="D33" s="80"/>
    </row>
    <row r="34" spans="4:4" s="30" customFormat="1">
      <c r="D34" s="80"/>
    </row>
    <row r="35" spans="4:4" s="30" customFormat="1">
      <c r="D35" s="80"/>
    </row>
    <row r="36" spans="4:4" s="30" customFormat="1">
      <c r="D36" s="80"/>
    </row>
    <row r="37" spans="4:4" s="30" customFormat="1">
      <c r="D37" s="80"/>
    </row>
    <row r="38" spans="4:4" s="30" customFormat="1">
      <c r="D38" s="80"/>
    </row>
    <row r="39" spans="4:4" s="30" customFormat="1">
      <c r="D39" s="80"/>
    </row>
    <row r="40" spans="4:4" s="30" customFormat="1">
      <c r="D40" s="80"/>
    </row>
    <row r="41" spans="4:4" s="30" customFormat="1">
      <c r="D41" s="80"/>
    </row>
    <row r="42" spans="4:4" s="30" customFormat="1">
      <c r="D42" s="80"/>
    </row>
    <row r="43" spans="4:4" s="30" customFormat="1">
      <c r="D43" s="80"/>
    </row>
    <row r="44" spans="4:4" s="30" customFormat="1">
      <c r="D44" s="80"/>
    </row>
    <row r="45" spans="4:4" s="30" customFormat="1">
      <c r="D45" s="80"/>
    </row>
    <row r="46" spans="4:4" s="30" customFormat="1">
      <c r="D46" s="80"/>
    </row>
    <row r="47" spans="4:4" s="30" customFormat="1">
      <c r="D47" s="80"/>
    </row>
    <row r="48" spans="4:4" s="30" customFormat="1">
      <c r="D48" s="80"/>
    </row>
    <row r="49" spans="4:4" s="30" customFormat="1">
      <c r="D49" s="80"/>
    </row>
    <row r="50" spans="4:4" s="30" customFormat="1">
      <c r="D50" s="80"/>
    </row>
    <row r="51" spans="4:4" s="30" customFormat="1">
      <c r="D51" s="80"/>
    </row>
    <row r="52" spans="4:4" s="30" customFormat="1">
      <c r="D52" s="80"/>
    </row>
    <row r="53" spans="4:4" s="30" customFormat="1">
      <c r="D53" s="80"/>
    </row>
    <row r="54" spans="4:4" s="30" customFormat="1">
      <c r="D54" s="80"/>
    </row>
    <row r="55" spans="4:4" s="30" customFormat="1">
      <c r="D55" s="80"/>
    </row>
    <row r="56" spans="4:4" s="30" customFormat="1">
      <c r="D56" s="80"/>
    </row>
    <row r="57" spans="4:4" s="30" customFormat="1">
      <c r="D57" s="80"/>
    </row>
    <row r="58" spans="4:4" s="30" customFormat="1">
      <c r="D58" s="80"/>
    </row>
    <row r="59" spans="4:4" s="30" customFormat="1">
      <c r="D59" s="80"/>
    </row>
    <row r="60" spans="4:4" s="30" customFormat="1">
      <c r="D60" s="80"/>
    </row>
    <row r="61" spans="4:4" s="30" customFormat="1">
      <c r="D61" s="80"/>
    </row>
    <row r="62" spans="4:4" s="30" customFormat="1">
      <c r="D62" s="80"/>
    </row>
    <row r="63" spans="4:4" s="30" customFormat="1">
      <c r="D63" s="80"/>
    </row>
    <row r="64" spans="4:4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17" s="30" customFormat="1">
      <c r="D321" s="80"/>
    </row>
    <row r="322" spans="4:17" s="30" customFormat="1">
      <c r="D322" s="80"/>
    </row>
    <row r="323" spans="4:17" s="30" customFormat="1">
      <c r="D323" s="80"/>
    </row>
    <row r="324" spans="4:17" s="30" customFormat="1">
      <c r="D324" s="80"/>
    </row>
    <row r="325" spans="4:17" s="30" customFormat="1">
      <c r="D325" s="80"/>
    </row>
    <row r="326" spans="4:17" s="30" customFormat="1">
      <c r="D326" s="80"/>
      <c r="Q326"/>
    </row>
  </sheetData>
  <mergeCells count="2">
    <mergeCell ref="O6:S6"/>
    <mergeCell ref="H6:M6"/>
  </mergeCells>
  <pageMargins left="0.7" right="0.7" top="0.75" bottom="0.75" header="0.3" footer="0.3"/>
  <pageSetup paperSize="9" scale="47" orientation="landscape" r:id="rId1"/>
  <colBreaks count="1" manualBreakCount="1">
    <brk id="21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4">
    <tabColor theme="6" tint="0.39997558519241921"/>
  </sheetPr>
  <dimension ref="A1:CE340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69.4609375" style="2" customWidth="1"/>
    <col min="5" max="5" width="1.3828125" style="30" customWidth="1"/>
    <col min="6" max="6" width="3.61328125" customWidth="1"/>
    <col min="7" max="7" width="24.84375" customWidth="1"/>
    <col min="8" max="8" width="27.921875" customWidth="1"/>
    <col min="9" max="10" width="2.61328125" style="30" customWidth="1"/>
    <col min="11" max="12" width="8.921875" style="30"/>
    <col min="13" max="13" width="8.921875" style="30" hidden="1" customWidth="1"/>
    <col min="14" max="72" width="8.921875" style="30"/>
  </cols>
  <sheetData>
    <row r="1" spans="2:83" s="30" customFormat="1" ht="16" thickBot="1">
      <c r="D1" s="80"/>
    </row>
    <row r="2" spans="2:83" s="30" customFormat="1" ht="16" thickBot="1">
      <c r="B2" s="31"/>
      <c r="C2" s="32"/>
      <c r="D2" s="81"/>
      <c r="E2" s="33"/>
      <c r="F2" s="33"/>
      <c r="G2" s="33"/>
      <c r="H2" s="33"/>
      <c r="I2" s="34"/>
      <c r="J2" s="19"/>
    </row>
    <row r="3" spans="2:83" s="30" customFormat="1">
      <c r="B3" s="35"/>
      <c r="C3" s="59" t="s">
        <v>499</v>
      </c>
      <c r="D3" s="26"/>
      <c r="E3" s="19"/>
      <c r="F3" s="19"/>
      <c r="G3" s="19"/>
      <c r="H3" s="19"/>
      <c r="I3" s="37"/>
      <c r="J3" s="19"/>
    </row>
    <row r="4" spans="2:83" s="30" customFormat="1">
      <c r="B4" s="35"/>
      <c r="C4" s="36" t="str">
        <f>Index!C3</f>
        <v>2026-31</v>
      </c>
      <c r="D4" s="26"/>
      <c r="E4" s="19"/>
      <c r="F4" s="19"/>
      <c r="G4" s="19"/>
      <c r="H4" s="19"/>
      <c r="I4" s="37"/>
      <c r="J4" s="19"/>
    </row>
    <row r="5" spans="2:83" s="30" customFormat="1">
      <c r="B5" s="35"/>
      <c r="C5" s="38" t="s">
        <v>762</v>
      </c>
      <c r="D5" s="26"/>
      <c r="E5" s="19"/>
      <c r="F5" s="19"/>
      <c r="G5" s="19"/>
      <c r="H5" s="19"/>
      <c r="I5" s="37"/>
      <c r="J5" s="19"/>
    </row>
    <row r="6" spans="2:83" s="30" customFormat="1" ht="15.75" customHeight="1">
      <c r="B6" s="35"/>
      <c r="C6" s="39"/>
      <c r="D6" s="26"/>
      <c r="E6" s="19"/>
      <c r="F6" s="19"/>
      <c r="G6" s="387" t="s">
        <v>479</v>
      </c>
      <c r="H6" s="388"/>
      <c r="I6" s="37"/>
      <c r="J6" s="19"/>
    </row>
    <row r="7" spans="2:83">
      <c r="B7" s="35"/>
      <c r="C7" s="40"/>
      <c r="D7" s="198"/>
      <c r="E7" s="19"/>
      <c r="F7" s="17"/>
      <c r="G7" s="66"/>
      <c r="H7" s="66"/>
      <c r="I7" s="37"/>
      <c r="J7" s="19"/>
      <c r="M7" s="30" t="s">
        <v>250</v>
      </c>
    </row>
    <row r="8" spans="2:83">
      <c r="B8" s="35"/>
      <c r="C8" s="42"/>
      <c r="D8" s="199" t="s">
        <v>5</v>
      </c>
      <c r="E8" s="19"/>
      <c r="F8" s="17"/>
      <c r="G8" s="3" t="s">
        <v>249</v>
      </c>
      <c r="H8" s="3" t="s">
        <v>301</v>
      </c>
      <c r="I8" s="37"/>
      <c r="J8" s="19"/>
      <c r="M8" s="30" t="s">
        <v>251</v>
      </c>
    </row>
    <row r="9" spans="2:83" s="30" customFormat="1">
      <c r="B9" s="35"/>
      <c r="C9" s="44"/>
      <c r="D9" s="82"/>
      <c r="E9" s="19"/>
      <c r="F9" s="196"/>
      <c r="G9" s="4"/>
      <c r="H9" s="4"/>
      <c r="I9" s="37"/>
      <c r="J9" s="19"/>
      <c r="M9" s="30" t="s">
        <v>252</v>
      </c>
      <c r="BU9"/>
      <c r="BV9"/>
      <c r="BW9"/>
      <c r="BX9"/>
      <c r="BY9"/>
      <c r="BZ9"/>
      <c r="CA9"/>
      <c r="CB9"/>
      <c r="CC9"/>
      <c r="CD9"/>
      <c r="CE9"/>
    </row>
    <row r="10" spans="2:83" s="30" customFormat="1">
      <c r="B10" s="35"/>
      <c r="C10" s="19"/>
      <c r="D10" s="26"/>
      <c r="E10" s="19"/>
      <c r="F10" s="197"/>
      <c r="G10" s="76" t="s">
        <v>253</v>
      </c>
      <c r="H10" s="76" t="s">
        <v>270</v>
      </c>
      <c r="I10" s="37"/>
      <c r="J10" s="19"/>
      <c r="BU10"/>
      <c r="BV10"/>
      <c r="BW10"/>
      <c r="BX10"/>
      <c r="BY10"/>
      <c r="BZ10"/>
      <c r="CA10"/>
      <c r="CB10"/>
      <c r="CC10"/>
      <c r="CD10"/>
      <c r="CE10"/>
    </row>
    <row r="11" spans="2:83" s="30" customFormat="1" ht="15.75" customHeight="1">
      <c r="B11" s="35"/>
      <c r="C11" s="46" t="s">
        <v>0</v>
      </c>
      <c r="D11" s="79" t="s">
        <v>254</v>
      </c>
      <c r="E11" s="19"/>
      <c r="F11" s="17"/>
      <c r="G11" s="17"/>
      <c r="H11" s="17"/>
      <c r="I11" s="37"/>
      <c r="J11" s="19"/>
      <c r="BU11"/>
      <c r="BV11"/>
      <c r="BW11"/>
      <c r="BX11"/>
      <c r="BY11"/>
      <c r="BZ11"/>
      <c r="CA11"/>
      <c r="CB11"/>
      <c r="CC11"/>
      <c r="CD11"/>
      <c r="CE11"/>
    </row>
    <row r="12" spans="2:83" s="30" customFormat="1">
      <c r="B12" s="62"/>
      <c r="C12" s="7">
        <v>1</v>
      </c>
      <c r="D12" s="13" t="s">
        <v>259</v>
      </c>
      <c r="G12" s="93" t="s">
        <v>251</v>
      </c>
      <c r="H12" s="200">
        <v>45474</v>
      </c>
      <c r="I12" s="50"/>
    </row>
    <row r="13" spans="2:83" s="30" customFormat="1">
      <c r="B13" s="62"/>
      <c r="C13" s="7">
        <f>C12+1</f>
        <v>2</v>
      </c>
      <c r="D13" s="13" t="s">
        <v>260</v>
      </c>
      <c r="G13" s="93"/>
      <c r="H13" s="200"/>
      <c r="I13" s="50"/>
    </row>
    <row r="14" spans="2:83" s="30" customFormat="1" ht="15.75" customHeight="1">
      <c r="B14" s="62"/>
      <c r="C14" s="7">
        <f t="shared" ref="C14:C18" si="0">C13+1</f>
        <v>3</v>
      </c>
      <c r="D14" s="13" t="s">
        <v>261</v>
      </c>
      <c r="G14" s="93"/>
      <c r="H14" s="200"/>
      <c r="I14" s="50"/>
    </row>
    <row r="15" spans="2:83" s="30" customFormat="1">
      <c r="B15" s="62"/>
      <c r="C15" s="7">
        <f t="shared" si="0"/>
        <v>4</v>
      </c>
      <c r="D15" s="13" t="s">
        <v>262</v>
      </c>
      <c r="G15" s="93"/>
      <c r="H15" s="200"/>
      <c r="I15" s="50"/>
    </row>
    <row r="16" spans="2:83" s="30" customFormat="1">
      <c r="B16" s="62"/>
      <c r="C16" s="7">
        <f t="shared" si="0"/>
        <v>5</v>
      </c>
      <c r="D16" s="13" t="s">
        <v>263</v>
      </c>
      <c r="G16" s="93"/>
      <c r="H16" s="200"/>
      <c r="I16" s="50"/>
    </row>
    <row r="17" spans="2:9" s="30" customFormat="1">
      <c r="B17" s="62"/>
      <c r="C17" s="7">
        <f t="shared" si="0"/>
        <v>6</v>
      </c>
      <c r="D17" s="13" t="s">
        <v>264</v>
      </c>
      <c r="G17" s="93"/>
      <c r="H17" s="200"/>
      <c r="I17" s="50"/>
    </row>
    <row r="18" spans="2:9" s="30" customFormat="1" ht="15.75" customHeight="1">
      <c r="B18" s="62"/>
      <c r="C18" s="7">
        <f t="shared" si="0"/>
        <v>7</v>
      </c>
      <c r="D18" s="13" t="s">
        <v>265</v>
      </c>
      <c r="G18" s="93"/>
      <c r="H18" s="200"/>
      <c r="I18" s="50"/>
    </row>
    <row r="19" spans="2:9" s="30" customFormat="1">
      <c r="B19" s="62"/>
      <c r="D19" s="80"/>
      <c r="G19" s="95"/>
      <c r="H19" s="201"/>
      <c r="I19" s="50"/>
    </row>
    <row r="20" spans="2:9" s="30" customFormat="1">
      <c r="B20" s="62"/>
      <c r="C20" s="46" t="s">
        <v>1</v>
      </c>
      <c r="D20" s="79" t="s">
        <v>255</v>
      </c>
      <c r="G20" s="95"/>
      <c r="H20" s="201"/>
      <c r="I20" s="50"/>
    </row>
    <row r="21" spans="2:9" s="30" customFormat="1">
      <c r="B21" s="62"/>
      <c r="C21" s="7">
        <f>C18+1</f>
        <v>8</v>
      </c>
      <c r="D21" s="13" t="s">
        <v>256</v>
      </c>
      <c r="G21" s="100"/>
      <c r="H21" s="200"/>
      <c r="I21" s="50"/>
    </row>
    <row r="22" spans="2:9" s="30" customFormat="1" ht="15" customHeight="1">
      <c r="B22" s="62"/>
      <c r="C22" s="7">
        <f t="shared" ref="C22:C23" si="1">C21+1</f>
        <v>9</v>
      </c>
      <c r="D22" s="13" t="s">
        <v>257</v>
      </c>
      <c r="G22" s="100"/>
      <c r="H22" s="200"/>
      <c r="I22" s="50"/>
    </row>
    <row r="23" spans="2:9" s="30" customFormat="1">
      <c r="B23" s="62"/>
      <c r="C23" s="7">
        <f t="shared" si="1"/>
        <v>10</v>
      </c>
      <c r="D23" s="13" t="s">
        <v>258</v>
      </c>
      <c r="G23" s="100"/>
      <c r="H23" s="200"/>
      <c r="I23" s="50"/>
    </row>
    <row r="24" spans="2:9" s="30" customFormat="1">
      <c r="B24" s="62"/>
      <c r="D24" s="80"/>
      <c r="G24" s="95"/>
      <c r="H24" s="201"/>
      <c r="I24" s="50"/>
    </row>
    <row r="25" spans="2:9" s="30" customFormat="1">
      <c r="B25" s="62"/>
      <c r="C25" s="46" t="s">
        <v>8</v>
      </c>
      <c r="D25" s="79" t="s">
        <v>271</v>
      </c>
      <c r="G25" s="95"/>
      <c r="H25" s="201"/>
      <c r="I25" s="50"/>
    </row>
    <row r="26" spans="2:9" s="30" customFormat="1">
      <c r="B26" s="62"/>
      <c r="C26" s="7">
        <f>C23+1</f>
        <v>11</v>
      </c>
      <c r="D26" s="13" t="s">
        <v>273</v>
      </c>
      <c r="G26" s="93"/>
      <c r="H26" s="200"/>
      <c r="I26" s="50"/>
    </row>
    <row r="27" spans="2:9" s="30" customFormat="1">
      <c r="B27" s="62"/>
      <c r="C27" s="7">
        <f>C26+1</f>
        <v>12</v>
      </c>
      <c r="D27" s="13" t="s">
        <v>272</v>
      </c>
      <c r="G27" s="93"/>
      <c r="H27" s="200"/>
      <c r="I27" s="50"/>
    </row>
    <row r="28" spans="2:9" s="30" customFormat="1">
      <c r="B28" s="62"/>
      <c r="C28" s="7">
        <f t="shared" ref="C28:C31" si="2">C27+1</f>
        <v>13</v>
      </c>
      <c r="D28" s="13" t="s">
        <v>274</v>
      </c>
      <c r="G28" s="93"/>
      <c r="H28" s="200"/>
      <c r="I28" s="50"/>
    </row>
    <row r="29" spans="2:9" s="30" customFormat="1">
      <c r="B29" s="62"/>
      <c r="C29" s="7">
        <f t="shared" si="2"/>
        <v>14</v>
      </c>
      <c r="D29" s="13" t="s">
        <v>275</v>
      </c>
      <c r="G29" s="93"/>
      <c r="H29" s="200"/>
      <c r="I29" s="50"/>
    </row>
    <row r="30" spans="2:9" s="30" customFormat="1">
      <c r="B30" s="62"/>
      <c r="C30" s="7">
        <f t="shared" si="2"/>
        <v>15</v>
      </c>
      <c r="D30" s="13" t="s">
        <v>276</v>
      </c>
      <c r="G30" s="93"/>
      <c r="H30" s="200"/>
      <c r="I30" s="50"/>
    </row>
    <row r="31" spans="2:9" s="30" customFormat="1">
      <c r="B31" s="62"/>
      <c r="C31" s="7">
        <f t="shared" si="2"/>
        <v>16</v>
      </c>
      <c r="D31" s="13" t="s">
        <v>222</v>
      </c>
      <c r="G31" s="93"/>
      <c r="H31" s="200"/>
      <c r="I31" s="50"/>
    </row>
    <row r="32" spans="2:9" s="30" customFormat="1">
      <c r="B32" s="62"/>
      <c r="D32" s="80"/>
      <c r="G32" s="95"/>
      <c r="H32" s="201"/>
      <c r="I32" s="50"/>
    </row>
    <row r="33" spans="2:9" s="30" customFormat="1">
      <c r="B33" s="62"/>
      <c r="C33" s="46" t="s">
        <v>9</v>
      </c>
      <c r="D33" s="79" t="s">
        <v>277</v>
      </c>
      <c r="G33" s="95"/>
      <c r="H33" s="201"/>
      <c r="I33" s="50"/>
    </row>
    <row r="34" spans="2:9" s="30" customFormat="1">
      <c r="B34" s="62"/>
      <c r="C34" s="7">
        <f>C31+1</f>
        <v>17</v>
      </c>
      <c r="D34" s="13" t="s">
        <v>286</v>
      </c>
      <c r="G34" s="21"/>
      <c r="H34" s="200"/>
      <c r="I34" s="50"/>
    </row>
    <row r="35" spans="2:9" s="30" customFormat="1">
      <c r="B35" s="62"/>
      <c r="C35" s="7">
        <f>C34+1</f>
        <v>18</v>
      </c>
      <c r="D35" s="13" t="s">
        <v>287</v>
      </c>
      <c r="G35" s="21"/>
      <c r="H35" s="200"/>
      <c r="I35" s="50"/>
    </row>
    <row r="36" spans="2:9" s="30" customFormat="1">
      <c r="B36" s="62"/>
      <c r="C36" s="7">
        <f t="shared" ref="C36:C39" si="3">C35+1</f>
        <v>19</v>
      </c>
      <c r="D36" s="13" t="s">
        <v>217</v>
      </c>
      <c r="G36" s="21"/>
      <c r="H36" s="200"/>
      <c r="I36" s="50"/>
    </row>
    <row r="37" spans="2:9" s="30" customFormat="1">
      <c r="B37" s="62"/>
      <c r="C37" s="7">
        <f t="shared" si="3"/>
        <v>20</v>
      </c>
      <c r="D37" s="13" t="s">
        <v>285</v>
      </c>
      <c r="G37" s="21"/>
      <c r="H37" s="200"/>
      <c r="I37" s="50"/>
    </row>
    <row r="38" spans="2:9" s="30" customFormat="1">
      <c r="B38" s="62"/>
      <c r="C38" s="7">
        <f t="shared" si="3"/>
        <v>21</v>
      </c>
      <c r="D38" s="13" t="s">
        <v>279</v>
      </c>
      <c r="G38" s="21"/>
      <c r="H38" s="200"/>
      <c r="I38" s="50"/>
    </row>
    <row r="39" spans="2:9" s="30" customFormat="1">
      <c r="B39" s="62"/>
      <c r="C39" s="7">
        <f t="shared" si="3"/>
        <v>22</v>
      </c>
      <c r="D39" s="13" t="s">
        <v>218</v>
      </c>
      <c r="G39" s="21"/>
      <c r="H39" s="200"/>
      <c r="I39" s="50"/>
    </row>
    <row r="40" spans="2:9" s="30" customFormat="1">
      <c r="B40" s="62"/>
      <c r="D40" s="80"/>
      <c r="G40" s="98"/>
      <c r="H40" s="201"/>
      <c r="I40" s="50"/>
    </row>
    <row r="41" spans="2:9" s="30" customFormat="1">
      <c r="B41" s="62"/>
      <c r="C41" s="46" t="s">
        <v>10</v>
      </c>
      <c r="D41" s="79" t="s">
        <v>280</v>
      </c>
      <c r="G41" s="95"/>
      <c r="H41" s="201"/>
      <c r="I41" s="50"/>
    </row>
    <row r="42" spans="2:9" s="30" customFormat="1">
      <c r="B42" s="62"/>
      <c r="C42" s="7">
        <f>C39+1</f>
        <v>23</v>
      </c>
      <c r="D42" s="13" t="s">
        <v>298</v>
      </c>
      <c r="G42" s="21"/>
      <c r="H42" s="200"/>
      <c r="I42" s="50"/>
    </row>
    <row r="43" spans="2:9" s="30" customFormat="1">
      <c r="B43" s="62"/>
      <c r="C43" s="7">
        <f>C42+1</f>
        <v>24</v>
      </c>
      <c r="D43" s="13" t="s">
        <v>290</v>
      </c>
      <c r="G43" s="21"/>
      <c r="H43" s="200"/>
      <c r="I43" s="50"/>
    </row>
    <row r="44" spans="2:9" s="30" customFormat="1">
      <c r="B44" s="62"/>
      <c r="C44" s="7">
        <f t="shared" ref="C44:C46" si="4">C43+1</f>
        <v>25</v>
      </c>
      <c r="D44" s="13" t="s">
        <v>281</v>
      </c>
      <c r="G44" s="21"/>
      <c r="H44" s="200"/>
      <c r="I44" s="50"/>
    </row>
    <row r="45" spans="2:9" s="30" customFormat="1">
      <c r="B45" s="62"/>
      <c r="C45" s="7">
        <f t="shared" si="4"/>
        <v>26</v>
      </c>
      <c r="D45" s="13" t="s">
        <v>223</v>
      </c>
      <c r="G45" s="21"/>
      <c r="H45" s="200"/>
      <c r="I45" s="50"/>
    </row>
    <row r="46" spans="2:9" s="30" customFormat="1">
      <c r="B46" s="62"/>
      <c r="C46" s="7">
        <f t="shared" si="4"/>
        <v>27</v>
      </c>
      <c r="D46" s="13" t="s">
        <v>224</v>
      </c>
      <c r="G46" s="21"/>
      <c r="H46" s="200"/>
      <c r="I46" s="50"/>
    </row>
    <row r="47" spans="2:9" s="30" customFormat="1">
      <c r="B47" s="62"/>
      <c r="D47" s="80"/>
      <c r="G47" s="98"/>
      <c r="H47" s="201"/>
      <c r="I47" s="50"/>
    </row>
    <row r="48" spans="2:9" s="30" customFormat="1">
      <c r="B48" s="62"/>
      <c r="C48" s="46" t="s">
        <v>11</v>
      </c>
      <c r="D48" s="79" t="s">
        <v>289</v>
      </c>
      <c r="G48" s="95"/>
      <c r="H48" s="201"/>
      <c r="I48" s="50"/>
    </row>
    <row r="49" spans="2:9" s="30" customFormat="1" ht="15.65" customHeight="1">
      <c r="B49" s="62"/>
      <c r="C49" s="7">
        <f>C46+1</f>
        <v>28</v>
      </c>
      <c r="D49" s="13" t="s">
        <v>291</v>
      </c>
      <c r="G49" s="21"/>
      <c r="H49" s="200"/>
      <c r="I49" s="50"/>
    </row>
    <row r="50" spans="2:9" s="30" customFormat="1" ht="15.65" customHeight="1">
      <c r="B50" s="62"/>
      <c r="C50" s="7">
        <f>C49+1</f>
        <v>29</v>
      </c>
      <c r="D50" s="13" t="s">
        <v>292</v>
      </c>
      <c r="G50" s="21"/>
      <c r="H50" s="200"/>
      <c r="I50" s="50"/>
    </row>
    <row r="51" spans="2:9" s="30" customFormat="1">
      <c r="B51" s="62"/>
      <c r="C51" s="7">
        <f t="shared" ref="C51:C56" si="5">C50+1</f>
        <v>30</v>
      </c>
      <c r="D51" s="13" t="s">
        <v>295</v>
      </c>
      <c r="G51" s="21"/>
      <c r="H51" s="200"/>
      <c r="I51" s="50"/>
    </row>
    <row r="52" spans="2:9" s="30" customFormat="1">
      <c r="B52" s="62"/>
      <c r="C52" s="7">
        <f t="shared" si="5"/>
        <v>31</v>
      </c>
      <c r="D52" s="13" t="s">
        <v>296</v>
      </c>
      <c r="G52" s="21"/>
      <c r="H52" s="200"/>
      <c r="I52" s="50"/>
    </row>
    <row r="53" spans="2:9" s="30" customFormat="1">
      <c r="B53" s="62"/>
      <c r="C53" s="7">
        <f t="shared" si="5"/>
        <v>32</v>
      </c>
      <c r="D53" s="13" t="s">
        <v>300</v>
      </c>
      <c r="G53" s="21"/>
      <c r="H53" s="200"/>
      <c r="I53" s="50"/>
    </row>
    <row r="54" spans="2:9" s="30" customFormat="1">
      <c r="B54" s="62"/>
      <c r="C54" s="7">
        <f t="shared" si="5"/>
        <v>33</v>
      </c>
      <c r="D54" s="13" t="s">
        <v>293</v>
      </c>
      <c r="G54" s="21"/>
      <c r="H54" s="200"/>
      <c r="I54" s="50"/>
    </row>
    <row r="55" spans="2:9" s="30" customFormat="1">
      <c r="B55" s="62"/>
      <c r="C55" s="7">
        <f t="shared" si="5"/>
        <v>34</v>
      </c>
      <c r="D55" s="13" t="s">
        <v>294</v>
      </c>
      <c r="G55" s="21"/>
      <c r="H55" s="200"/>
      <c r="I55" s="50"/>
    </row>
    <row r="56" spans="2:9" s="30" customFormat="1">
      <c r="B56" s="62"/>
      <c r="C56" s="7">
        <f t="shared" si="5"/>
        <v>35</v>
      </c>
      <c r="D56" s="203" t="s">
        <v>297</v>
      </c>
      <c r="G56" s="21"/>
      <c r="H56" s="200"/>
      <c r="I56" s="50"/>
    </row>
    <row r="57" spans="2:9" s="30" customFormat="1">
      <c r="B57" s="62"/>
      <c r="D57" s="80"/>
      <c r="G57" s="98"/>
      <c r="H57" s="201"/>
      <c r="I57" s="50"/>
    </row>
    <row r="58" spans="2:9" s="30" customFormat="1">
      <c r="B58" s="62"/>
      <c r="C58" s="46" t="s">
        <v>288</v>
      </c>
      <c r="D58" s="79" t="s">
        <v>266</v>
      </c>
      <c r="G58" s="98"/>
      <c r="H58" s="201"/>
      <c r="I58" s="50"/>
    </row>
    <row r="59" spans="2:9" s="30" customFormat="1">
      <c r="B59" s="62"/>
      <c r="C59" s="103">
        <f>C56+1</f>
        <v>36</v>
      </c>
      <c r="D59" s="101" t="s">
        <v>267</v>
      </c>
      <c r="E59" s="102"/>
      <c r="F59" s="102"/>
      <c r="G59" s="99"/>
      <c r="H59" s="202"/>
      <c r="I59" s="50"/>
    </row>
    <row r="60" spans="2:9" s="30" customFormat="1">
      <c r="B60" s="62"/>
      <c r="C60" s="103">
        <f>C59+1</f>
        <v>37</v>
      </c>
      <c r="D60" s="101" t="s">
        <v>282</v>
      </c>
      <c r="E60" s="102"/>
      <c r="F60" s="102"/>
      <c r="G60" s="99"/>
      <c r="H60" s="202"/>
      <c r="I60" s="50"/>
    </row>
    <row r="61" spans="2:9" s="30" customFormat="1">
      <c r="B61" s="62"/>
      <c r="C61" s="103">
        <f t="shared" ref="C61:C67" si="6">C60+1</f>
        <v>38</v>
      </c>
      <c r="D61" s="101" t="s">
        <v>283</v>
      </c>
      <c r="E61" s="102"/>
      <c r="F61" s="102"/>
      <c r="G61" s="99"/>
      <c r="H61" s="202"/>
      <c r="I61" s="50"/>
    </row>
    <row r="62" spans="2:9" s="30" customFormat="1">
      <c r="B62" s="62"/>
      <c r="C62" s="103">
        <f t="shared" si="6"/>
        <v>39</v>
      </c>
      <c r="D62" s="101" t="s">
        <v>278</v>
      </c>
      <c r="E62" s="102"/>
      <c r="F62" s="102"/>
      <c r="G62" s="99"/>
      <c r="H62" s="202"/>
      <c r="I62" s="50"/>
    </row>
    <row r="63" spans="2:9" s="30" customFormat="1">
      <c r="B63" s="62"/>
      <c r="C63" s="103">
        <f t="shared" si="6"/>
        <v>40</v>
      </c>
      <c r="D63" s="101" t="s">
        <v>268</v>
      </c>
      <c r="E63" s="102"/>
      <c r="F63" s="102"/>
      <c r="G63" s="99"/>
      <c r="H63" s="202"/>
      <c r="I63" s="50"/>
    </row>
    <row r="64" spans="2:9" s="30" customFormat="1">
      <c r="B64" s="62"/>
      <c r="C64" s="103">
        <f t="shared" si="6"/>
        <v>41</v>
      </c>
      <c r="D64" s="101" t="s">
        <v>269</v>
      </c>
      <c r="E64" s="102"/>
      <c r="F64" s="102"/>
      <c r="G64" s="99"/>
      <c r="H64" s="202"/>
      <c r="I64" s="50"/>
    </row>
    <row r="65" spans="2:9" s="30" customFormat="1">
      <c r="B65" s="62"/>
      <c r="C65" s="103">
        <f t="shared" si="6"/>
        <v>42</v>
      </c>
      <c r="D65" s="101" t="s">
        <v>284</v>
      </c>
      <c r="E65" s="102"/>
      <c r="F65" s="102"/>
      <c r="G65" s="99"/>
      <c r="H65" s="202"/>
      <c r="I65" s="50"/>
    </row>
    <row r="66" spans="2:9" s="30" customFormat="1">
      <c r="B66" s="62"/>
      <c r="C66" s="103">
        <f t="shared" si="6"/>
        <v>43</v>
      </c>
      <c r="D66" s="101" t="s">
        <v>299</v>
      </c>
      <c r="E66" s="102"/>
      <c r="F66" s="102"/>
      <c r="G66" s="99"/>
      <c r="H66" s="202"/>
      <c r="I66" s="50"/>
    </row>
    <row r="67" spans="2:9" s="30" customFormat="1">
      <c r="B67" s="62"/>
      <c r="C67" s="103">
        <f t="shared" si="6"/>
        <v>44</v>
      </c>
      <c r="D67" s="101" t="s">
        <v>365</v>
      </c>
      <c r="E67" s="102"/>
      <c r="F67" s="102"/>
      <c r="G67" s="99"/>
      <c r="H67" s="202"/>
      <c r="I67" s="50"/>
    </row>
    <row r="68" spans="2:9" s="30" customFormat="1" ht="16" thickBot="1">
      <c r="B68" s="51"/>
      <c r="C68" s="52"/>
      <c r="D68" s="89"/>
      <c r="E68" s="52"/>
      <c r="F68" s="52"/>
      <c r="G68" s="52"/>
      <c r="H68" s="52"/>
      <c r="I68" s="53"/>
    </row>
    <row r="69" spans="2:9" s="30" customFormat="1" ht="16" thickBot="1">
      <c r="D69" s="80"/>
    </row>
    <row r="70" spans="2:9" s="30" customFormat="1" ht="16" thickBot="1">
      <c r="B70" s="31"/>
      <c r="C70" s="32"/>
      <c r="D70" s="81"/>
      <c r="E70" s="33"/>
      <c r="F70" s="33"/>
      <c r="G70" s="33"/>
      <c r="H70" s="33"/>
      <c r="I70" s="34"/>
    </row>
    <row r="71" spans="2:9" s="30" customFormat="1">
      <c r="B71" s="35"/>
      <c r="C71" s="59" t="s">
        <v>499</v>
      </c>
      <c r="D71" s="26"/>
      <c r="E71" s="19"/>
      <c r="F71" s="19"/>
      <c r="G71" s="19"/>
      <c r="H71" s="19"/>
      <c r="I71" s="37"/>
    </row>
    <row r="72" spans="2:9" s="30" customFormat="1">
      <c r="B72" s="35"/>
      <c r="C72" s="36" t="s">
        <v>498</v>
      </c>
      <c r="D72" s="26"/>
      <c r="E72" s="19"/>
      <c r="F72" s="19"/>
      <c r="G72" s="19"/>
      <c r="H72" s="19"/>
      <c r="I72" s="37"/>
    </row>
    <row r="73" spans="2:9" s="30" customFormat="1">
      <c r="B73" s="35"/>
      <c r="C73" s="38" t="s">
        <v>763</v>
      </c>
      <c r="D73" s="26"/>
      <c r="E73" s="19"/>
      <c r="F73" s="19"/>
      <c r="G73" s="19"/>
      <c r="H73" s="19"/>
      <c r="I73" s="37"/>
    </row>
    <row r="74" spans="2:9" s="30" customFormat="1">
      <c r="B74" s="35"/>
      <c r="C74" s="39"/>
      <c r="D74" s="26"/>
      <c r="E74" s="19"/>
      <c r="F74" s="19"/>
      <c r="G74" s="387" t="s">
        <v>480</v>
      </c>
      <c r="H74" s="388"/>
      <c r="I74" s="37"/>
    </row>
    <row r="75" spans="2:9" s="30" customFormat="1">
      <c r="B75" s="35"/>
      <c r="C75" s="40"/>
      <c r="D75" s="198"/>
      <c r="E75" s="19"/>
      <c r="F75" s="17"/>
      <c r="G75" s="66"/>
      <c r="H75" s="66"/>
      <c r="I75" s="37"/>
    </row>
    <row r="76" spans="2:9" s="30" customFormat="1">
      <c r="B76" s="35"/>
      <c r="C76" s="42"/>
      <c r="D76" s="199" t="s">
        <v>5</v>
      </c>
      <c r="E76" s="19"/>
      <c r="F76" s="17"/>
      <c r="G76" s="3" t="s">
        <v>249</v>
      </c>
      <c r="H76" s="3" t="s">
        <v>301</v>
      </c>
      <c r="I76" s="37"/>
    </row>
    <row r="77" spans="2:9" s="30" customFormat="1">
      <c r="B77" s="35"/>
      <c r="C77" s="44"/>
      <c r="D77" s="82"/>
      <c r="E77" s="19"/>
      <c r="F77" s="196"/>
      <c r="G77" s="4"/>
      <c r="H77" s="4"/>
      <c r="I77" s="37"/>
    </row>
    <row r="78" spans="2:9" s="30" customFormat="1">
      <c r="B78" s="35"/>
      <c r="C78" s="19"/>
      <c r="D78" s="26"/>
      <c r="E78" s="19"/>
      <c r="F78" s="197"/>
      <c r="G78" s="76" t="s">
        <v>253</v>
      </c>
      <c r="H78" s="76" t="s">
        <v>270</v>
      </c>
      <c r="I78" s="37"/>
    </row>
    <row r="79" spans="2:9" s="30" customFormat="1">
      <c r="B79" s="35"/>
      <c r="C79" s="46" t="s">
        <v>567</v>
      </c>
      <c r="D79" s="79" t="s">
        <v>731</v>
      </c>
      <c r="E79" s="19"/>
      <c r="F79" s="17"/>
      <c r="G79" s="17"/>
      <c r="H79" s="17"/>
      <c r="I79" s="37"/>
    </row>
    <row r="80" spans="2:9" s="30" customFormat="1">
      <c r="B80" s="62"/>
      <c r="C80" s="7">
        <v>45</v>
      </c>
      <c r="D80" s="13" t="s">
        <v>719</v>
      </c>
      <c r="G80" s="151"/>
      <c r="H80" s="200">
        <v>45474</v>
      </c>
      <c r="I80" s="50"/>
    </row>
    <row r="81" spans="2:9" s="30" customFormat="1">
      <c r="B81" s="62"/>
      <c r="C81" s="7">
        <f>C80+1</f>
        <v>46</v>
      </c>
      <c r="D81" s="13" t="s">
        <v>720</v>
      </c>
      <c r="G81" s="151"/>
      <c r="H81" s="200"/>
      <c r="I81" s="50"/>
    </row>
    <row r="82" spans="2:9" s="30" customFormat="1">
      <c r="B82" s="62"/>
      <c r="C82" s="7">
        <f t="shared" ref="C82:C91" si="7">C81+1</f>
        <v>47</v>
      </c>
      <c r="D82" s="13" t="s">
        <v>721</v>
      </c>
      <c r="G82" s="151"/>
      <c r="H82" s="200"/>
      <c r="I82" s="50"/>
    </row>
    <row r="83" spans="2:9" s="30" customFormat="1">
      <c r="B83" s="62"/>
      <c r="C83" s="7">
        <f t="shared" si="7"/>
        <v>48</v>
      </c>
      <c r="D83" s="13" t="s">
        <v>722</v>
      </c>
      <c r="G83" s="151"/>
      <c r="H83" s="200"/>
      <c r="I83" s="50"/>
    </row>
    <row r="84" spans="2:9" s="30" customFormat="1">
      <c r="B84" s="62"/>
      <c r="C84" s="7">
        <f t="shared" si="7"/>
        <v>49</v>
      </c>
      <c r="D84" s="13" t="s">
        <v>723</v>
      </c>
      <c r="G84" s="151"/>
      <c r="H84" s="200"/>
      <c r="I84" s="50"/>
    </row>
    <row r="85" spans="2:9" s="30" customFormat="1">
      <c r="B85" s="62"/>
      <c r="C85" s="7">
        <f t="shared" si="7"/>
        <v>50</v>
      </c>
      <c r="D85" s="13" t="s">
        <v>724</v>
      </c>
      <c r="G85" s="151"/>
      <c r="H85" s="200"/>
      <c r="I85" s="50"/>
    </row>
    <row r="86" spans="2:9" s="30" customFormat="1">
      <c r="B86" s="62"/>
      <c r="C86" s="7">
        <f t="shared" si="7"/>
        <v>51</v>
      </c>
      <c r="D86" s="13" t="s">
        <v>725</v>
      </c>
      <c r="G86" s="151"/>
      <c r="H86" s="200"/>
      <c r="I86" s="50"/>
    </row>
    <row r="87" spans="2:9" s="30" customFormat="1">
      <c r="B87" s="62"/>
      <c r="C87" s="7">
        <f t="shared" si="7"/>
        <v>52</v>
      </c>
      <c r="D87" s="13" t="s">
        <v>726</v>
      </c>
      <c r="G87" s="151"/>
      <c r="H87" s="200"/>
      <c r="I87" s="50"/>
    </row>
    <row r="88" spans="2:9" s="30" customFormat="1">
      <c r="B88" s="62"/>
      <c r="C88" s="7">
        <f t="shared" si="7"/>
        <v>53</v>
      </c>
      <c r="D88" s="13" t="s">
        <v>727</v>
      </c>
      <c r="G88" s="151"/>
      <c r="H88" s="200"/>
      <c r="I88" s="50"/>
    </row>
    <row r="89" spans="2:9" s="30" customFormat="1">
      <c r="B89" s="62"/>
      <c r="C89" s="7">
        <f t="shared" si="7"/>
        <v>54</v>
      </c>
      <c r="D89" s="13" t="s">
        <v>728</v>
      </c>
      <c r="G89" s="151"/>
      <c r="H89" s="200"/>
      <c r="I89" s="50"/>
    </row>
    <row r="90" spans="2:9" s="30" customFormat="1">
      <c r="B90" s="62"/>
      <c r="C90" s="7">
        <f t="shared" si="7"/>
        <v>55</v>
      </c>
      <c r="D90" s="13" t="s">
        <v>729</v>
      </c>
      <c r="G90" s="151"/>
      <c r="H90" s="200"/>
      <c r="I90" s="50"/>
    </row>
    <row r="91" spans="2:9" s="30" customFormat="1">
      <c r="B91" s="62"/>
      <c r="C91" s="7">
        <f t="shared" si="7"/>
        <v>56</v>
      </c>
      <c r="D91" s="13" t="s">
        <v>730</v>
      </c>
      <c r="G91" s="151"/>
      <c r="H91" s="200"/>
      <c r="I91" s="50"/>
    </row>
    <row r="92" spans="2:9" s="30" customFormat="1">
      <c r="B92" s="62"/>
      <c r="D92" s="80"/>
      <c r="G92" s="95"/>
      <c r="H92" s="201"/>
      <c r="I92" s="50"/>
    </row>
    <row r="93" spans="2:9" s="30" customFormat="1">
      <c r="B93" s="62"/>
      <c r="C93" s="46" t="s">
        <v>569</v>
      </c>
      <c r="D93" s="79" t="s">
        <v>289</v>
      </c>
      <c r="G93" s="95"/>
      <c r="H93" s="201"/>
      <c r="I93" s="50"/>
    </row>
    <row r="94" spans="2:9" s="30" customFormat="1">
      <c r="B94" s="62"/>
      <c r="C94" s="7">
        <f>C91+1</f>
        <v>57</v>
      </c>
      <c r="D94" s="13" t="s">
        <v>732</v>
      </c>
      <c r="G94" s="210"/>
      <c r="H94" s="200"/>
      <c r="I94" s="50"/>
    </row>
    <row r="95" spans="2:9" s="30" customFormat="1">
      <c r="B95" s="62"/>
      <c r="C95" s="7">
        <f>C94+1</f>
        <v>58</v>
      </c>
      <c r="D95" s="13" t="s">
        <v>733</v>
      </c>
      <c r="G95" s="210"/>
      <c r="H95" s="200"/>
      <c r="I95" s="50"/>
    </row>
    <row r="96" spans="2:9" s="30" customFormat="1">
      <c r="B96" s="62"/>
      <c r="C96" s="7">
        <f t="shared" ref="C96:C101" si="8">C95+1</f>
        <v>59</v>
      </c>
      <c r="D96" s="13" t="s">
        <v>734</v>
      </c>
      <c r="G96" s="210"/>
      <c r="H96" s="200"/>
      <c r="I96" s="50"/>
    </row>
    <row r="97" spans="2:9" s="30" customFormat="1">
      <c r="B97" s="62"/>
      <c r="C97" s="7">
        <f t="shared" si="8"/>
        <v>60</v>
      </c>
      <c r="D97" s="13" t="s">
        <v>735</v>
      </c>
      <c r="G97" s="210"/>
      <c r="H97" s="200"/>
      <c r="I97" s="50"/>
    </row>
    <row r="98" spans="2:9" s="30" customFormat="1">
      <c r="B98" s="62"/>
      <c r="C98" s="7">
        <f t="shared" si="8"/>
        <v>61</v>
      </c>
      <c r="D98" s="13" t="s">
        <v>736</v>
      </c>
      <c r="G98" s="210"/>
      <c r="H98" s="200"/>
      <c r="I98" s="50"/>
    </row>
    <row r="99" spans="2:9" s="30" customFormat="1">
      <c r="B99" s="62"/>
      <c r="C99" s="7">
        <f t="shared" si="8"/>
        <v>62</v>
      </c>
      <c r="D99" s="13" t="s">
        <v>737</v>
      </c>
      <c r="G99" s="210"/>
      <c r="H99" s="200"/>
      <c r="I99" s="50"/>
    </row>
    <row r="100" spans="2:9" s="30" customFormat="1">
      <c r="B100" s="62"/>
      <c r="C100" s="7">
        <f t="shared" si="8"/>
        <v>63</v>
      </c>
      <c r="D100" s="13" t="s">
        <v>738</v>
      </c>
      <c r="G100" s="210"/>
      <c r="H100" s="200"/>
      <c r="I100" s="50"/>
    </row>
    <row r="101" spans="2:9" s="30" customFormat="1">
      <c r="B101" s="62"/>
      <c r="C101" s="7">
        <f t="shared" si="8"/>
        <v>64</v>
      </c>
      <c r="D101" s="13" t="s">
        <v>739</v>
      </c>
      <c r="G101" s="210"/>
      <c r="H101" s="200"/>
      <c r="I101" s="50"/>
    </row>
    <row r="102" spans="2:9" s="30" customFormat="1">
      <c r="B102" s="62"/>
      <c r="D102" s="80"/>
      <c r="G102" s="98"/>
      <c r="H102" s="201"/>
      <c r="I102" s="50"/>
    </row>
    <row r="103" spans="2:9" s="30" customFormat="1">
      <c r="B103" s="62"/>
      <c r="C103" s="46" t="s">
        <v>777</v>
      </c>
      <c r="D103" s="79" t="s">
        <v>266</v>
      </c>
      <c r="G103" s="98"/>
      <c r="H103" s="201"/>
      <c r="I103" s="50"/>
    </row>
    <row r="104" spans="2:9" s="30" customFormat="1">
      <c r="B104" s="62"/>
      <c r="C104" s="103">
        <f>C101+1</f>
        <v>65</v>
      </c>
      <c r="D104" s="101" t="s">
        <v>740</v>
      </c>
      <c r="E104" s="102"/>
      <c r="F104" s="102"/>
      <c r="G104" s="324"/>
      <c r="H104" s="202"/>
      <c r="I104" s="50"/>
    </row>
    <row r="105" spans="2:9" s="30" customFormat="1">
      <c r="B105" s="62"/>
      <c r="C105" s="103">
        <f>C104+1</f>
        <v>66</v>
      </c>
      <c r="D105" s="101" t="s">
        <v>741</v>
      </c>
      <c r="E105" s="102"/>
      <c r="F105" s="102"/>
      <c r="G105" s="324"/>
      <c r="H105" s="202"/>
      <c r="I105" s="50"/>
    </row>
    <row r="106" spans="2:9" s="30" customFormat="1">
      <c r="B106" s="62"/>
      <c r="C106" s="103">
        <f t="shared" ref="C106:C112" si="9">C105+1</f>
        <v>67</v>
      </c>
      <c r="D106" s="101" t="s">
        <v>742</v>
      </c>
      <c r="E106" s="102"/>
      <c r="F106" s="102"/>
      <c r="G106" s="324"/>
      <c r="H106" s="202"/>
      <c r="I106" s="50"/>
    </row>
    <row r="107" spans="2:9" s="30" customFormat="1">
      <c r="B107" s="62"/>
      <c r="C107" s="103">
        <f t="shared" si="9"/>
        <v>68</v>
      </c>
      <c r="D107" s="101" t="s">
        <v>743</v>
      </c>
      <c r="E107" s="102"/>
      <c r="F107" s="102"/>
      <c r="G107" s="324"/>
      <c r="H107" s="202"/>
      <c r="I107" s="50"/>
    </row>
    <row r="108" spans="2:9" s="30" customFormat="1">
      <c r="B108" s="62"/>
      <c r="C108" s="103">
        <f t="shared" si="9"/>
        <v>69</v>
      </c>
      <c r="D108" s="101" t="s">
        <v>744</v>
      </c>
      <c r="E108" s="102"/>
      <c r="F108" s="102"/>
      <c r="G108" s="324"/>
      <c r="H108" s="202"/>
      <c r="I108" s="50"/>
    </row>
    <row r="109" spans="2:9" s="30" customFormat="1">
      <c r="B109" s="62"/>
      <c r="C109" s="103">
        <f t="shared" si="9"/>
        <v>70</v>
      </c>
      <c r="D109" s="101" t="s">
        <v>745</v>
      </c>
      <c r="E109" s="102"/>
      <c r="F109" s="102"/>
      <c r="G109" s="324"/>
      <c r="H109" s="202"/>
      <c r="I109" s="50"/>
    </row>
    <row r="110" spans="2:9" s="30" customFormat="1">
      <c r="B110" s="62"/>
      <c r="C110" s="103">
        <f t="shared" si="9"/>
        <v>71</v>
      </c>
      <c r="D110" s="101" t="s">
        <v>746</v>
      </c>
      <c r="E110" s="102"/>
      <c r="F110" s="102"/>
      <c r="G110" s="324"/>
      <c r="H110" s="202"/>
      <c r="I110" s="50"/>
    </row>
    <row r="111" spans="2:9" s="30" customFormat="1">
      <c r="B111" s="62"/>
      <c r="C111" s="103">
        <f t="shared" si="9"/>
        <v>72</v>
      </c>
      <c r="D111" s="101" t="s">
        <v>747</v>
      </c>
      <c r="E111" s="102"/>
      <c r="F111" s="102"/>
      <c r="G111" s="324"/>
      <c r="H111" s="202"/>
      <c r="I111" s="50"/>
    </row>
    <row r="112" spans="2:9" s="30" customFormat="1">
      <c r="B112" s="62"/>
      <c r="C112" s="103">
        <f t="shared" si="9"/>
        <v>73</v>
      </c>
      <c r="D112" s="101" t="s">
        <v>748</v>
      </c>
      <c r="E112" s="102"/>
      <c r="F112" s="102"/>
      <c r="G112" s="324"/>
      <c r="H112" s="202"/>
      <c r="I112" s="50"/>
    </row>
    <row r="113" spans="2:9" s="30" customFormat="1" ht="16" thickBot="1">
      <c r="B113" s="51"/>
      <c r="C113" s="52"/>
      <c r="D113" s="89"/>
      <c r="E113" s="52"/>
      <c r="F113" s="52"/>
      <c r="G113" s="52"/>
      <c r="H113" s="52"/>
      <c r="I113" s="53"/>
    </row>
    <row r="114" spans="2:9" s="30" customFormat="1">
      <c r="D114" s="80"/>
    </row>
    <row r="115" spans="2:9" s="30" customFormat="1">
      <c r="D115" s="80"/>
    </row>
    <row r="116" spans="2:9" s="30" customFormat="1">
      <c r="D116" s="80"/>
    </row>
    <row r="117" spans="2:9" s="30" customFormat="1">
      <c r="D117" s="80"/>
    </row>
    <row r="118" spans="2:9" s="30" customFormat="1">
      <c r="D118" s="80"/>
    </row>
    <row r="119" spans="2:9" s="30" customFormat="1">
      <c r="D119" s="80"/>
    </row>
    <row r="120" spans="2:9" s="30" customFormat="1">
      <c r="D120" s="80"/>
    </row>
    <row r="121" spans="2:9" s="30" customFormat="1">
      <c r="D121" s="80"/>
    </row>
    <row r="122" spans="2:9" s="30" customFormat="1">
      <c r="D122" s="80"/>
    </row>
    <row r="123" spans="2:9" s="30" customFormat="1">
      <c r="D123" s="80"/>
    </row>
    <row r="124" spans="2:9" s="30" customFormat="1">
      <c r="D124" s="80"/>
    </row>
    <row r="125" spans="2:9" s="30" customFormat="1">
      <c r="D125" s="80"/>
    </row>
    <row r="126" spans="2:9" s="30" customFormat="1">
      <c r="D126" s="80"/>
    </row>
    <row r="127" spans="2:9" s="30" customFormat="1">
      <c r="D127" s="80"/>
    </row>
    <row r="128" spans="2:9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4" s="30" customFormat="1">
      <c r="D337" s="80"/>
    </row>
    <row r="338" spans="4:4" s="30" customFormat="1">
      <c r="D338" s="80"/>
    </row>
    <row r="339" spans="4:4" s="30" customFormat="1">
      <c r="D339" s="80"/>
    </row>
    <row r="340" spans="4:4" s="30" customFormat="1">
      <c r="D340" s="80"/>
    </row>
  </sheetData>
  <mergeCells count="2">
    <mergeCell ref="G6:H6"/>
    <mergeCell ref="G74:H74"/>
  </mergeCells>
  <phoneticPr fontId="11" type="noConversion"/>
  <dataValidations count="1">
    <dataValidation type="list" allowBlank="1" showInputMessage="1" showErrorMessage="1" sqref="G12:G18 G21:G23 G26:G31 G34:G39 G42:G46 G49:G56 G59:G67 G80:G91 G104:G112 G94:G101" xr:uid="{00000000-0002-0000-2300-000000000000}">
      <formula1>$M$6:$M$9</formula1>
    </dataValidation>
  </dataValidations>
  <pageMargins left="0.7" right="0.7" top="0.75" bottom="0.75" header="0.3" footer="0.3"/>
  <pageSetup paperSize="9" scale="47" orientation="landscape" r:id="rId1"/>
  <colBreaks count="1" manualBreakCount="1">
    <brk id="1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 tint="0.39997558519241921"/>
  </sheetPr>
  <dimension ref="A1:CU318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26.4609375" style="2" customWidth="1"/>
    <col min="5" max="5" width="20.61328125" style="2" customWidth="1"/>
    <col min="6" max="6" width="7.921875" style="2" customWidth="1"/>
    <col min="7" max="7" width="9.07421875" customWidth="1"/>
    <col min="8" max="8" width="1.3828125" style="30" customWidth="1"/>
    <col min="9" max="14" width="11" customWidth="1"/>
    <col min="15" max="15" width="3.61328125" customWidth="1"/>
    <col min="16" max="20" width="11" customWidth="1"/>
    <col min="21" max="23" width="2.61328125" style="30" customWidth="1"/>
    <col min="24" max="88" width="8.921875" style="30"/>
  </cols>
  <sheetData>
    <row r="1" spans="2:99" s="30" customFormat="1" ht="16" thickBot="1">
      <c r="D1" s="80"/>
      <c r="E1" s="80"/>
      <c r="F1" s="80"/>
    </row>
    <row r="2" spans="2:99" s="30" customFormat="1">
      <c r="B2" s="153"/>
      <c r="C2" s="32"/>
      <c r="D2" s="139"/>
      <c r="E2" s="139"/>
      <c r="F2" s="139"/>
      <c r="G2" s="14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54"/>
      <c r="V2" s="54"/>
      <c r="W2" s="54"/>
    </row>
    <row r="3" spans="2:99" s="30" customFormat="1">
      <c r="B3" s="155"/>
      <c r="C3" s="36" t="s">
        <v>499</v>
      </c>
      <c r="D3" s="28"/>
      <c r="E3" s="28"/>
      <c r="F3" s="28"/>
      <c r="G3" s="27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156"/>
      <c r="V3" s="54"/>
      <c r="W3" s="54"/>
    </row>
    <row r="4" spans="2:99" s="30" customFormat="1">
      <c r="B4" s="155"/>
      <c r="C4" s="36" t="str">
        <f>Index!C3</f>
        <v>2026-31</v>
      </c>
      <c r="D4" s="28"/>
      <c r="E4" s="28"/>
      <c r="F4" s="28"/>
      <c r="G4" s="27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156"/>
      <c r="V4" s="54"/>
      <c r="W4" s="54"/>
    </row>
    <row r="5" spans="2:99" s="30" customFormat="1">
      <c r="B5" s="155"/>
      <c r="C5" s="38" t="s">
        <v>749</v>
      </c>
      <c r="D5" s="28"/>
      <c r="E5" s="28"/>
      <c r="F5" s="28"/>
      <c r="G5" s="27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156"/>
      <c r="V5" s="54"/>
      <c r="W5" s="54"/>
    </row>
    <row r="6" spans="2:99" s="30" customFormat="1">
      <c r="B6" s="155"/>
      <c r="C6" s="39"/>
      <c r="D6" s="28"/>
      <c r="E6" s="28"/>
      <c r="F6" s="28"/>
      <c r="G6" s="27"/>
      <c r="H6" s="54"/>
      <c r="I6" s="382" t="s">
        <v>479</v>
      </c>
      <c r="J6" s="382"/>
      <c r="K6" s="382"/>
      <c r="L6" s="382"/>
      <c r="M6" s="382"/>
      <c r="N6" s="382"/>
      <c r="O6" s="258"/>
      <c r="P6" s="379" t="s">
        <v>480</v>
      </c>
      <c r="Q6" s="380"/>
      <c r="R6" s="380"/>
      <c r="S6" s="380"/>
      <c r="T6" s="381"/>
      <c r="U6" s="156"/>
      <c r="V6" s="54"/>
      <c r="W6" s="54"/>
    </row>
    <row r="7" spans="2:99">
      <c r="B7" s="155"/>
      <c r="C7" s="272"/>
      <c r="D7" s="157"/>
      <c r="E7" s="158"/>
      <c r="F7" s="158"/>
      <c r="G7" s="158"/>
      <c r="H7" s="54"/>
      <c r="I7" s="66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3" t="s">
        <v>29</v>
      </c>
      <c r="O7" s="258"/>
      <c r="P7" s="68" t="s">
        <v>29</v>
      </c>
      <c r="Q7" s="66" t="s">
        <v>29</v>
      </c>
      <c r="R7" s="3" t="s">
        <v>29</v>
      </c>
      <c r="S7" s="3" t="s">
        <v>29</v>
      </c>
      <c r="T7" s="3" t="s">
        <v>29</v>
      </c>
      <c r="U7" s="156"/>
      <c r="V7" s="54"/>
      <c r="W7" s="54"/>
    </row>
    <row r="8" spans="2:99">
      <c r="B8" s="155"/>
      <c r="C8" s="159"/>
      <c r="D8" s="84" t="s">
        <v>5</v>
      </c>
      <c r="E8" s="3"/>
      <c r="F8" s="3" t="s">
        <v>6</v>
      </c>
      <c r="G8" s="3" t="s">
        <v>533</v>
      </c>
      <c r="H8" s="54"/>
      <c r="I8" s="3" t="s">
        <v>13</v>
      </c>
      <c r="J8" s="3" t="s">
        <v>13</v>
      </c>
      <c r="K8" s="3" t="s">
        <v>13</v>
      </c>
      <c r="L8" s="3" t="s">
        <v>12</v>
      </c>
      <c r="M8" s="3" t="s">
        <v>12</v>
      </c>
      <c r="N8" s="3" t="s">
        <v>12</v>
      </c>
      <c r="O8" s="258"/>
      <c r="P8" s="69" t="s">
        <v>13</v>
      </c>
      <c r="Q8" s="3" t="s">
        <v>13</v>
      </c>
      <c r="R8" s="3" t="s">
        <v>13</v>
      </c>
      <c r="S8" s="3" t="s">
        <v>12</v>
      </c>
      <c r="T8" s="3" t="s">
        <v>12</v>
      </c>
      <c r="U8" s="156"/>
      <c r="V8" s="54"/>
      <c r="W8" s="54"/>
    </row>
    <row r="9" spans="2:99" s="30" customFormat="1">
      <c r="B9" s="155"/>
      <c r="C9" s="160"/>
      <c r="D9" s="161"/>
      <c r="E9" s="162"/>
      <c r="F9" s="162"/>
      <c r="G9" s="162"/>
      <c r="H9" s="54"/>
      <c r="I9" s="4" t="s">
        <v>145</v>
      </c>
      <c r="J9" s="4" t="s">
        <v>146</v>
      </c>
      <c r="K9" s="4" t="s">
        <v>147</v>
      </c>
      <c r="L9" s="4" t="s">
        <v>148</v>
      </c>
      <c r="M9" s="4" t="s">
        <v>149</v>
      </c>
      <c r="N9" s="4" t="s">
        <v>478</v>
      </c>
      <c r="O9" s="258"/>
      <c r="P9" s="70" t="s">
        <v>481</v>
      </c>
      <c r="Q9" s="4" t="s">
        <v>482</v>
      </c>
      <c r="R9" s="4" t="s">
        <v>483</v>
      </c>
      <c r="S9" s="4" t="s">
        <v>484</v>
      </c>
      <c r="T9" s="4" t="s">
        <v>485</v>
      </c>
      <c r="U9" s="156"/>
      <c r="V9" s="54"/>
      <c r="W9" s="54"/>
      <c r="CK9"/>
      <c r="CL9"/>
      <c r="CM9"/>
      <c r="CN9"/>
      <c r="CO9"/>
      <c r="CP9"/>
      <c r="CQ9"/>
      <c r="CR9"/>
      <c r="CS9"/>
      <c r="CT9"/>
      <c r="CU9"/>
    </row>
    <row r="10" spans="2:99" s="30" customFormat="1">
      <c r="B10" s="155"/>
      <c r="C10" s="54"/>
      <c r="D10" s="28"/>
      <c r="E10" s="28"/>
      <c r="F10" s="27"/>
      <c r="G10" s="27"/>
      <c r="H10" s="54"/>
      <c r="I10" s="76">
        <v>44287</v>
      </c>
      <c r="J10" s="76">
        <v>44652</v>
      </c>
      <c r="K10" s="76">
        <v>45017</v>
      </c>
      <c r="L10" s="76">
        <v>45383</v>
      </c>
      <c r="M10" s="76">
        <v>45748</v>
      </c>
      <c r="N10" s="76">
        <v>46113</v>
      </c>
      <c r="O10" s="258"/>
      <c r="P10" s="77">
        <v>46478</v>
      </c>
      <c r="Q10" s="76">
        <v>46844</v>
      </c>
      <c r="R10" s="76">
        <v>47209</v>
      </c>
      <c r="S10" s="76">
        <v>47574</v>
      </c>
      <c r="T10" s="76">
        <v>47939</v>
      </c>
      <c r="U10" s="156"/>
      <c r="V10" s="54"/>
      <c r="W10" s="54"/>
      <c r="CK10"/>
      <c r="CL10"/>
      <c r="CM10"/>
      <c r="CN10"/>
      <c r="CO10"/>
      <c r="CP10"/>
      <c r="CQ10"/>
      <c r="CR10"/>
      <c r="CS10"/>
      <c r="CT10"/>
      <c r="CU10"/>
    </row>
    <row r="11" spans="2:99" s="30" customFormat="1">
      <c r="B11" s="155"/>
      <c r="C11" s="46" t="s">
        <v>0</v>
      </c>
      <c r="D11" s="79" t="s">
        <v>633</v>
      </c>
      <c r="E11" s="273"/>
      <c r="F11" s="274"/>
      <c r="G11" s="274"/>
      <c r="H11" s="54"/>
      <c r="I11" s="17"/>
      <c r="J11" s="17"/>
      <c r="K11" s="17"/>
      <c r="L11" s="17"/>
      <c r="M11" s="17"/>
      <c r="N11" s="17"/>
      <c r="O11" s="17"/>
      <c r="P11" s="17"/>
      <c r="Q11" s="17"/>
      <c r="R11" s="67"/>
      <c r="S11" s="17"/>
      <c r="T11" s="17"/>
      <c r="U11" s="156"/>
      <c r="V11" s="54"/>
      <c r="W11" s="54"/>
      <c r="CK11"/>
      <c r="CL11"/>
      <c r="CM11"/>
      <c r="CN11"/>
      <c r="CO11"/>
      <c r="CP11"/>
      <c r="CQ11"/>
      <c r="CR11"/>
      <c r="CS11"/>
      <c r="CT11"/>
      <c r="CU11"/>
    </row>
    <row r="12" spans="2:99" s="30" customFormat="1">
      <c r="B12" s="155"/>
      <c r="C12" s="134">
        <v>1</v>
      </c>
      <c r="D12" s="13" t="s">
        <v>750</v>
      </c>
      <c r="E12" s="13" t="s">
        <v>760</v>
      </c>
      <c r="F12" s="48"/>
      <c r="G12" s="48"/>
      <c r="H12" s="54"/>
      <c r="I12" s="275"/>
      <c r="J12" s="275"/>
      <c r="K12" s="275"/>
      <c r="L12" s="275"/>
      <c r="M12" s="276"/>
      <c r="N12" s="276"/>
      <c r="O12" s="278"/>
      <c r="P12" s="276"/>
      <c r="Q12" s="276"/>
      <c r="R12" s="276"/>
      <c r="S12" s="276"/>
      <c r="T12" s="276"/>
      <c r="U12" s="156"/>
      <c r="V12" s="54"/>
      <c r="W12" s="54"/>
      <c r="CK12"/>
      <c r="CL12"/>
      <c r="CM12"/>
      <c r="CN12"/>
      <c r="CO12"/>
      <c r="CP12"/>
      <c r="CQ12"/>
      <c r="CR12"/>
      <c r="CS12"/>
      <c r="CT12"/>
      <c r="CU12"/>
    </row>
    <row r="13" spans="2:99" s="30" customFormat="1">
      <c r="B13" s="155"/>
      <c r="C13" s="134">
        <f>C12+1</f>
        <v>2</v>
      </c>
      <c r="D13" s="13" t="s">
        <v>751</v>
      </c>
      <c r="E13" s="13" t="s">
        <v>760</v>
      </c>
      <c r="F13" s="48"/>
      <c r="G13" s="48"/>
      <c r="H13" s="54"/>
      <c r="I13" s="275"/>
      <c r="J13" s="275"/>
      <c r="K13" s="275"/>
      <c r="L13" s="275"/>
      <c r="M13" s="276"/>
      <c r="N13" s="276"/>
      <c r="O13" s="279"/>
      <c r="P13" s="276"/>
      <c r="Q13" s="276"/>
      <c r="R13" s="276"/>
      <c r="S13" s="276"/>
      <c r="T13" s="276"/>
      <c r="U13" s="156"/>
      <c r="V13" s="54"/>
      <c r="W13" s="54"/>
      <c r="CK13"/>
      <c r="CL13"/>
      <c r="CM13"/>
      <c r="CN13"/>
      <c r="CO13"/>
      <c r="CP13"/>
      <c r="CQ13"/>
      <c r="CR13"/>
      <c r="CS13"/>
      <c r="CT13"/>
      <c r="CU13"/>
    </row>
    <row r="14" spans="2:99" s="30" customFormat="1">
      <c r="B14" s="62"/>
      <c r="C14" s="134">
        <f>C13+1</f>
        <v>3</v>
      </c>
      <c r="D14" s="13" t="s">
        <v>752</v>
      </c>
      <c r="E14" s="13" t="s">
        <v>760</v>
      </c>
      <c r="F14" s="48"/>
      <c r="G14" s="48"/>
      <c r="I14" s="275"/>
      <c r="J14" s="275"/>
      <c r="K14" s="275"/>
      <c r="L14" s="275"/>
      <c r="M14" s="276"/>
      <c r="N14" s="276"/>
      <c r="P14" s="276"/>
      <c r="Q14" s="276"/>
      <c r="R14" s="276"/>
      <c r="S14" s="276"/>
      <c r="T14" s="276"/>
      <c r="U14" s="50"/>
    </row>
    <row r="15" spans="2:99" s="30" customFormat="1">
      <c r="B15" s="62"/>
      <c r="C15" s="134">
        <f t="shared" ref="C15:C21" si="0">C14+1</f>
        <v>4</v>
      </c>
      <c r="D15" s="13" t="s">
        <v>753</v>
      </c>
      <c r="E15" s="13" t="s">
        <v>760</v>
      </c>
      <c r="F15" s="48"/>
      <c r="G15" s="48"/>
      <c r="I15" s="275"/>
      <c r="J15" s="275"/>
      <c r="K15" s="275"/>
      <c r="L15" s="275"/>
      <c r="M15" s="276"/>
      <c r="N15" s="276"/>
      <c r="P15" s="276"/>
      <c r="Q15" s="276"/>
      <c r="R15" s="276"/>
      <c r="S15" s="276"/>
      <c r="T15" s="276"/>
      <c r="U15" s="50"/>
    </row>
    <row r="16" spans="2:99" s="30" customFormat="1">
      <c r="B16" s="62"/>
      <c r="C16" s="134">
        <f t="shared" si="0"/>
        <v>5</v>
      </c>
      <c r="D16" s="13" t="s">
        <v>754</v>
      </c>
      <c r="E16" s="13" t="s">
        <v>760</v>
      </c>
      <c r="F16" s="48"/>
      <c r="G16" s="48"/>
      <c r="I16" s="275"/>
      <c r="J16" s="275"/>
      <c r="K16" s="275"/>
      <c r="L16" s="275"/>
      <c r="M16" s="276"/>
      <c r="N16" s="276"/>
      <c r="P16" s="276"/>
      <c r="Q16" s="276"/>
      <c r="R16" s="276"/>
      <c r="S16" s="276"/>
      <c r="T16" s="276"/>
      <c r="U16" s="50"/>
    </row>
    <row r="17" spans="2:21" s="30" customFormat="1">
      <c r="B17" s="62"/>
      <c r="C17" s="134">
        <f t="shared" si="0"/>
        <v>6</v>
      </c>
      <c r="D17" s="13" t="s">
        <v>755</v>
      </c>
      <c r="E17" s="13" t="s">
        <v>760</v>
      </c>
      <c r="F17" s="48"/>
      <c r="G17" s="48"/>
      <c r="I17" s="275"/>
      <c r="J17" s="275"/>
      <c r="K17" s="275"/>
      <c r="L17" s="275"/>
      <c r="M17" s="276"/>
      <c r="N17" s="276"/>
      <c r="P17" s="276"/>
      <c r="Q17" s="276"/>
      <c r="R17" s="276"/>
      <c r="S17" s="276"/>
      <c r="T17" s="276"/>
      <c r="U17" s="50"/>
    </row>
    <row r="18" spans="2:21" s="30" customFormat="1">
      <c r="B18" s="62"/>
      <c r="C18" s="134">
        <f t="shared" si="0"/>
        <v>7</v>
      </c>
      <c r="D18" s="13" t="s">
        <v>756</v>
      </c>
      <c r="E18" s="13" t="s">
        <v>760</v>
      </c>
      <c r="F18" s="48"/>
      <c r="G18" s="48"/>
      <c r="I18" s="275"/>
      <c r="J18" s="275"/>
      <c r="K18" s="275"/>
      <c r="L18" s="275"/>
      <c r="M18" s="276"/>
      <c r="N18" s="276"/>
      <c r="P18" s="276"/>
      <c r="Q18" s="276"/>
      <c r="R18" s="276"/>
      <c r="S18" s="276"/>
      <c r="T18" s="276"/>
      <c r="U18" s="50"/>
    </row>
    <row r="19" spans="2:21" s="30" customFormat="1">
      <c r="B19" s="62"/>
      <c r="C19" s="134">
        <f t="shared" si="0"/>
        <v>8</v>
      </c>
      <c r="D19" s="13" t="s">
        <v>757</v>
      </c>
      <c r="E19" s="13" t="s">
        <v>760</v>
      </c>
      <c r="F19" s="48"/>
      <c r="G19" s="48"/>
      <c r="I19" s="275"/>
      <c r="J19" s="275"/>
      <c r="K19" s="275"/>
      <c r="L19" s="275"/>
      <c r="M19" s="276"/>
      <c r="N19" s="276"/>
      <c r="P19" s="276"/>
      <c r="Q19" s="276"/>
      <c r="R19" s="276"/>
      <c r="S19" s="276"/>
      <c r="T19" s="276"/>
      <c r="U19" s="50"/>
    </row>
    <row r="20" spans="2:21" s="30" customFormat="1">
      <c r="B20" s="62"/>
      <c r="C20" s="134">
        <f t="shared" si="0"/>
        <v>9</v>
      </c>
      <c r="D20" s="13" t="s">
        <v>758</v>
      </c>
      <c r="E20" s="13" t="s">
        <v>760</v>
      </c>
      <c r="F20" s="48"/>
      <c r="G20" s="48"/>
      <c r="I20" s="275"/>
      <c r="J20" s="275"/>
      <c r="K20" s="275"/>
      <c r="L20" s="275"/>
      <c r="M20" s="276"/>
      <c r="N20" s="276"/>
      <c r="P20" s="276"/>
      <c r="Q20" s="276"/>
      <c r="R20" s="276"/>
      <c r="S20" s="276"/>
      <c r="T20" s="276"/>
      <c r="U20" s="50"/>
    </row>
    <row r="21" spans="2:21" s="30" customFormat="1">
      <c r="B21" s="62"/>
      <c r="C21" s="134">
        <f t="shared" si="0"/>
        <v>10</v>
      </c>
      <c r="D21" s="13" t="s">
        <v>759</v>
      </c>
      <c r="E21" s="13" t="s">
        <v>760</v>
      </c>
      <c r="F21" s="48"/>
      <c r="G21" s="48"/>
      <c r="I21" s="275"/>
      <c r="J21" s="275"/>
      <c r="K21" s="275"/>
      <c r="L21" s="275"/>
      <c r="M21" s="276"/>
      <c r="N21" s="276"/>
      <c r="P21" s="276"/>
      <c r="Q21" s="276"/>
      <c r="R21" s="276"/>
      <c r="S21" s="276"/>
      <c r="T21" s="276"/>
      <c r="U21" s="50"/>
    </row>
    <row r="22" spans="2:21" s="30" customFormat="1">
      <c r="B22" s="62"/>
      <c r="C22" s="27"/>
      <c r="D22" s="28"/>
      <c r="E22" s="28"/>
      <c r="F22" s="87"/>
      <c r="G22" s="87"/>
      <c r="I22" s="17"/>
      <c r="J22" s="17"/>
      <c r="K22" s="17"/>
      <c r="L22" s="17"/>
      <c r="M22" s="17"/>
      <c r="N22" s="17"/>
      <c r="O22" s="17"/>
      <c r="P22" s="17"/>
      <c r="Q22" s="17"/>
      <c r="R22" s="67"/>
      <c r="S22" s="17"/>
      <c r="T22" s="17"/>
      <c r="U22" s="50"/>
    </row>
    <row r="23" spans="2:21" s="30" customFormat="1" ht="16" thickBot="1">
      <c r="B23" s="51"/>
      <c r="C23" s="52"/>
      <c r="D23" s="89"/>
      <c r="E23" s="89"/>
      <c r="F23" s="8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</row>
    <row r="24" spans="2:21" s="30" customFormat="1">
      <c r="D24" s="80"/>
      <c r="E24" s="80"/>
      <c r="F24" s="80"/>
    </row>
    <row r="25" spans="2:21" s="30" customFormat="1"/>
    <row r="26" spans="2:21" s="30" customFormat="1"/>
    <row r="27" spans="2:21" s="30" customFormat="1"/>
    <row r="28" spans="2:21" s="30" customFormat="1"/>
    <row r="29" spans="2:21" s="30" customFormat="1"/>
    <row r="30" spans="2:21" s="30" customFormat="1"/>
    <row r="31" spans="2:21" s="30" customFormat="1"/>
    <row r="32" spans="2:21" s="30" customFormat="1"/>
    <row r="33" spans="4:6" s="30" customFormat="1"/>
    <row r="34" spans="4:6" s="30" customFormat="1"/>
    <row r="35" spans="4:6" s="30" customFormat="1"/>
    <row r="36" spans="4:6" s="30" customFormat="1"/>
    <row r="37" spans="4:6" s="30" customFormat="1"/>
    <row r="38" spans="4:6" s="30" customFormat="1"/>
    <row r="39" spans="4:6" s="30" customFormat="1"/>
    <row r="40" spans="4:6" s="30" customFormat="1"/>
    <row r="41" spans="4:6" s="30" customFormat="1"/>
    <row r="42" spans="4:6" s="30" customFormat="1"/>
    <row r="43" spans="4:6" s="30" customFormat="1">
      <c r="D43" s="80"/>
      <c r="E43" s="80"/>
      <c r="F43" s="80"/>
    </row>
    <row r="44" spans="4:6" s="30" customFormat="1">
      <c r="D44" s="80"/>
      <c r="E44" s="80"/>
      <c r="F44" s="80"/>
    </row>
    <row r="45" spans="4:6" s="30" customFormat="1">
      <c r="D45" s="80"/>
      <c r="E45" s="80"/>
      <c r="F45" s="80"/>
    </row>
    <row r="46" spans="4:6" s="30" customFormat="1">
      <c r="D46" s="80"/>
      <c r="E46" s="80"/>
      <c r="F46" s="80"/>
    </row>
    <row r="47" spans="4:6" s="30" customFormat="1">
      <c r="D47" s="80"/>
      <c r="E47" s="80"/>
      <c r="F47" s="80"/>
    </row>
    <row r="48" spans="4:6" s="30" customFormat="1">
      <c r="D48" s="80"/>
      <c r="E48" s="80"/>
      <c r="F48" s="80"/>
    </row>
    <row r="49" spans="4:6" s="30" customFormat="1">
      <c r="D49" s="80"/>
      <c r="E49" s="80"/>
      <c r="F49" s="80"/>
    </row>
    <row r="50" spans="4:6" s="30" customFormat="1">
      <c r="D50" s="80"/>
      <c r="E50" s="80"/>
      <c r="F50" s="80"/>
    </row>
    <row r="51" spans="4:6" s="30" customFormat="1">
      <c r="D51" s="80"/>
      <c r="E51" s="80"/>
      <c r="F51" s="80"/>
    </row>
    <row r="52" spans="4:6" s="30" customFormat="1">
      <c r="D52" s="80"/>
      <c r="E52" s="80"/>
      <c r="F52" s="80"/>
    </row>
    <row r="53" spans="4:6" s="30" customFormat="1">
      <c r="D53" s="80"/>
      <c r="E53" s="80"/>
      <c r="F53" s="80"/>
    </row>
    <row r="54" spans="4:6" s="30" customFormat="1">
      <c r="D54" s="80"/>
      <c r="E54" s="80"/>
      <c r="F54" s="80"/>
    </row>
    <row r="55" spans="4:6" s="30" customFormat="1">
      <c r="D55" s="80"/>
      <c r="E55" s="80"/>
      <c r="F55" s="80"/>
    </row>
    <row r="56" spans="4:6" s="30" customFormat="1">
      <c r="D56" s="80"/>
      <c r="E56" s="80"/>
      <c r="F56" s="80"/>
    </row>
    <row r="57" spans="4:6" s="30" customFormat="1">
      <c r="D57" s="80"/>
      <c r="E57" s="80"/>
      <c r="F57" s="80"/>
    </row>
    <row r="58" spans="4:6" s="30" customFormat="1">
      <c r="D58" s="80"/>
      <c r="E58" s="80"/>
      <c r="F58" s="80"/>
    </row>
    <row r="59" spans="4:6" s="30" customFormat="1">
      <c r="D59" s="80"/>
      <c r="E59" s="80"/>
      <c r="F59" s="80"/>
    </row>
    <row r="60" spans="4:6" s="30" customFormat="1">
      <c r="D60" s="80"/>
      <c r="E60" s="80"/>
      <c r="F60" s="80"/>
    </row>
    <row r="61" spans="4:6" s="30" customFormat="1">
      <c r="D61" s="80"/>
      <c r="E61" s="80"/>
      <c r="F61" s="80"/>
    </row>
    <row r="62" spans="4:6" s="30" customFormat="1">
      <c r="D62" s="80"/>
      <c r="E62" s="80"/>
      <c r="F62" s="80"/>
    </row>
    <row r="63" spans="4:6" s="30" customFormat="1">
      <c r="D63" s="80"/>
      <c r="E63" s="80"/>
      <c r="F63" s="80"/>
    </row>
    <row r="64" spans="4:6" s="30" customFormat="1">
      <c r="D64" s="80"/>
      <c r="E64" s="80"/>
      <c r="F64" s="80"/>
    </row>
    <row r="65" spans="4:6" s="30" customFormat="1">
      <c r="D65" s="80"/>
      <c r="E65" s="80"/>
      <c r="F65" s="80"/>
    </row>
    <row r="66" spans="4:6" s="30" customFormat="1">
      <c r="D66" s="80"/>
      <c r="E66" s="80"/>
      <c r="F66" s="80"/>
    </row>
    <row r="67" spans="4:6" s="30" customFormat="1">
      <c r="D67" s="80"/>
      <c r="E67" s="80"/>
      <c r="F67" s="80"/>
    </row>
    <row r="68" spans="4:6" s="30" customFormat="1">
      <c r="D68" s="80"/>
      <c r="E68" s="80"/>
      <c r="F68" s="80"/>
    </row>
    <row r="69" spans="4:6" s="30" customFormat="1">
      <c r="D69" s="80"/>
      <c r="E69" s="80"/>
      <c r="F69" s="80"/>
    </row>
    <row r="70" spans="4:6" s="30" customFormat="1">
      <c r="D70" s="80"/>
      <c r="E70" s="80"/>
      <c r="F70" s="80"/>
    </row>
    <row r="71" spans="4:6" s="30" customFormat="1">
      <c r="D71" s="80"/>
      <c r="E71" s="80"/>
      <c r="F71" s="80"/>
    </row>
    <row r="72" spans="4:6" s="30" customFormat="1">
      <c r="D72" s="80"/>
      <c r="E72" s="80"/>
      <c r="F72" s="80"/>
    </row>
    <row r="73" spans="4:6" s="30" customFormat="1">
      <c r="D73" s="80"/>
      <c r="E73" s="80"/>
      <c r="F73" s="80"/>
    </row>
    <row r="74" spans="4:6" s="30" customFormat="1">
      <c r="D74" s="80"/>
      <c r="E74" s="80"/>
      <c r="F74" s="80"/>
    </row>
    <row r="75" spans="4:6" s="30" customFormat="1">
      <c r="D75" s="80"/>
      <c r="E75" s="80"/>
      <c r="F75" s="80"/>
    </row>
    <row r="76" spans="4:6" s="30" customFormat="1">
      <c r="D76" s="80"/>
      <c r="E76" s="80"/>
      <c r="F76" s="80"/>
    </row>
    <row r="77" spans="4:6" s="30" customFormat="1">
      <c r="D77" s="80"/>
      <c r="E77" s="80"/>
      <c r="F77" s="80"/>
    </row>
    <row r="78" spans="4:6" s="30" customFormat="1">
      <c r="D78" s="80"/>
      <c r="E78" s="80"/>
      <c r="F78" s="80"/>
    </row>
    <row r="79" spans="4:6" s="30" customFormat="1">
      <c r="D79" s="80"/>
      <c r="E79" s="80"/>
      <c r="F79" s="80"/>
    </row>
    <row r="80" spans="4:6" s="30" customFormat="1">
      <c r="D80" s="80"/>
      <c r="E80" s="80"/>
      <c r="F80" s="80"/>
    </row>
    <row r="81" spans="4:6" s="30" customFormat="1">
      <c r="D81" s="80"/>
      <c r="E81" s="80"/>
      <c r="F81" s="80"/>
    </row>
    <row r="82" spans="4:6" s="30" customFormat="1">
      <c r="D82" s="80"/>
      <c r="E82" s="80"/>
      <c r="F82" s="80"/>
    </row>
    <row r="83" spans="4:6" s="30" customFormat="1">
      <c r="D83" s="80"/>
      <c r="E83" s="80"/>
      <c r="F83" s="80"/>
    </row>
    <row r="84" spans="4:6" s="30" customFormat="1">
      <c r="D84" s="80"/>
      <c r="E84" s="80"/>
      <c r="F84" s="80"/>
    </row>
    <row r="85" spans="4:6" s="30" customFormat="1">
      <c r="D85" s="80"/>
      <c r="E85" s="80"/>
      <c r="F85" s="80"/>
    </row>
    <row r="86" spans="4:6" s="30" customFormat="1">
      <c r="D86" s="80"/>
      <c r="E86" s="80"/>
      <c r="F86" s="80"/>
    </row>
    <row r="87" spans="4:6" s="30" customFormat="1">
      <c r="D87" s="80"/>
      <c r="E87" s="80"/>
      <c r="F87" s="80"/>
    </row>
    <row r="88" spans="4:6" s="30" customFormat="1">
      <c r="D88" s="80"/>
      <c r="E88" s="80"/>
      <c r="F88" s="80"/>
    </row>
    <row r="89" spans="4:6" s="30" customFormat="1">
      <c r="D89" s="80"/>
      <c r="E89" s="80"/>
      <c r="F89" s="80"/>
    </row>
    <row r="90" spans="4:6" s="30" customFormat="1">
      <c r="D90" s="80"/>
      <c r="E90" s="80"/>
      <c r="F90" s="80"/>
    </row>
    <row r="91" spans="4:6" s="30" customFormat="1">
      <c r="D91" s="80"/>
      <c r="E91" s="80"/>
      <c r="F91" s="80"/>
    </row>
    <row r="92" spans="4:6" s="30" customFormat="1">
      <c r="D92" s="80"/>
      <c r="E92" s="80"/>
      <c r="F92" s="80"/>
    </row>
    <row r="93" spans="4:6" s="30" customFormat="1">
      <c r="D93" s="80"/>
      <c r="E93" s="80"/>
      <c r="F93" s="80"/>
    </row>
    <row r="94" spans="4:6" s="30" customFormat="1">
      <c r="D94" s="80"/>
      <c r="E94" s="80"/>
      <c r="F94" s="80"/>
    </row>
    <row r="95" spans="4:6" s="30" customFormat="1">
      <c r="D95" s="80"/>
      <c r="E95" s="80"/>
      <c r="F95" s="80"/>
    </row>
    <row r="96" spans="4:6" s="30" customFormat="1">
      <c r="D96" s="80"/>
      <c r="E96" s="80"/>
      <c r="F96" s="80"/>
    </row>
    <row r="97" spans="4:6" s="30" customFormat="1">
      <c r="D97" s="80"/>
      <c r="E97" s="80"/>
      <c r="F97" s="80"/>
    </row>
    <row r="98" spans="4:6" s="30" customFormat="1">
      <c r="D98" s="80"/>
      <c r="E98" s="80"/>
      <c r="F98" s="80"/>
    </row>
    <row r="99" spans="4:6" s="30" customFormat="1">
      <c r="D99" s="80"/>
      <c r="E99" s="80"/>
      <c r="F99" s="80"/>
    </row>
    <row r="100" spans="4:6" s="30" customFormat="1">
      <c r="D100" s="80"/>
      <c r="E100" s="80"/>
      <c r="F100" s="80"/>
    </row>
    <row r="101" spans="4:6" s="30" customFormat="1">
      <c r="D101" s="80"/>
      <c r="E101" s="80"/>
      <c r="F101" s="80"/>
    </row>
    <row r="102" spans="4:6" s="30" customFormat="1">
      <c r="D102" s="80"/>
      <c r="E102" s="80"/>
      <c r="F102" s="80"/>
    </row>
    <row r="103" spans="4:6" s="30" customFormat="1">
      <c r="D103" s="80"/>
      <c r="E103" s="80"/>
      <c r="F103" s="80"/>
    </row>
    <row r="104" spans="4:6" s="30" customFormat="1">
      <c r="D104" s="80"/>
      <c r="E104" s="80"/>
      <c r="F104" s="80"/>
    </row>
    <row r="105" spans="4:6" s="30" customFormat="1">
      <c r="D105" s="80"/>
      <c r="E105" s="80"/>
      <c r="F105" s="80"/>
    </row>
    <row r="106" spans="4:6" s="30" customFormat="1">
      <c r="D106" s="80"/>
      <c r="E106" s="80"/>
      <c r="F106" s="80"/>
    </row>
    <row r="107" spans="4:6" s="30" customFormat="1">
      <c r="D107" s="80"/>
      <c r="E107" s="80"/>
      <c r="F107" s="80"/>
    </row>
    <row r="108" spans="4:6" s="30" customFormat="1">
      <c r="D108" s="80"/>
      <c r="E108" s="80"/>
      <c r="F108" s="80"/>
    </row>
    <row r="109" spans="4:6" s="30" customFormat="1">
      <c r="D109" s="80"/>
      <c r="E109" s="80"/>
      <c r="F109" s="80"/>
    </row>
    <row r="110" spans="4:6" s="30" customFormat="1">
      <c r="D110" s="80"/>
      <c r="E110" s="80"/>
      <c r="F110" s="80"/>
    </row>
    <row r="111" spans="4:6" s="30" customFormat="1">
      <c r="D111" s="80"/>
      <c r="E111" s="80"/>
      <c r="F111" s="80"/>
    </row>
    <row r="112" spans="4:6" s="30" customFormat="1">
      <c r="D112" s="80"/>
      <c r="E112" s="80"/>
      <c r="F112" s="80"/>
    </row>
    <row r="113" spans="4:6" s="30" customFormat="1">
      <c r="D113" s="80"/>
      <c r="E113" s="80"/>
      <c r="F113" s="80"/>
    </row>
    <row r="114" spans="4:6" s="30" customFormat="1">
      <c r="D114" s="80"/>
      <c r="E114" s="80"/>
      <c r="F114" s="80"/>
    </row>
    <row r="115" spans="4:6" s="30" customFormat="1">
      <c r="D115" s="80"/>
      <c r="E115" s="80"/>
      <c r="F115" s="80"/>
    </row>
    <row r="116" spans="4:6" s="30" customFormat="1">
      <c r="D116" s="80"/>
      <c r="E116" s="80"/>
      <c r="F116" s="80"/>
    </row>
    <row r="117" spans="4:6" s="30" customFormat="1">
      <c r="D117" s="80"/>
      <c r="E117" s="80"/>
      <c r="F117" s="80"/>
    </row>
    <row r="118" spans="4:6" s="30" customFormat="1">
      <c r="D118" s="80"/>
      <c r="E118" s="80"/>
      <c r="F118" s="80"/>
    </row>
    <row r="119" spans="4:6" s="30" customFormat="1">
      <c r="D119" s="80"/>
      <c r="E119" s="80"/>
      <c r="F119" s="80"/>
    </row>
    <row r="120" spans="4:6" s="30" customFormat="1">
      <c r="D120" s="80"/>
      <c r="E120" s="80"/>
      <c r="F120" s="80"/>
    </row>
    <row r="121" spans="4:6" s="30" customFormat="1">
      <c r="D121" s="80"/>
      <c r="E121" s="80"/>
      <c r="F121" s="80"/>
    </row>
    <row r="122" spans="4:6" s="30" customFormat="1">
      <c r="D122" s="80"/>
      <c r="E122" s="80"/>
      <c r="F122" s="80"/>
    </row>
    <row r="123" spans="4:6" s="30" customFormat="1">
      <c r="D123" s="80"/>
      <c r="E123" s="80"/>
      <c r="F123" s="80"/>
    </row>
    <row r="124" spans="4:6" s="30" customFormat="1">
      <c r="D124" s="80"/>
      <c r="E124" s="80"/>
      <c r="F124" s="80"/>
    </row>
    <row r="125" spans="4:6" s="30" customFormat="1">
      <c r="D125" s="80"/>
      <c r="E125" s="80"/>
      <c r="F125" s="80"/>
    </row>
    <row r="126" spans="4:6" s="30" customFormat="1">
      <c r="D126" s="80"/>
      <c r="E126" s="80"/>
      <c r="F126" s="80"/>
    </row>
    <row r="127" spans="4:6" s="30" customFormat="1">
      <c r="D127" s="80"/>
      <c r="E127" s="80"/>
      <c r="F127" s="80"/>
    </row>
    <row r="128" spans="4:6" s="30" customFormat="1">
      <c r="D128" s="80"/>
      <c r="E128" s="80"/>
      <c r="F128" s="80"/>
    </row>
    <row r="129" spans="4:6" s="30" customFormat="1">
      <c r="D129" s="80"/>
      <c r="E129" s="80"/>
      <c r="F129" s="80"/>
    </row>
    <row r="130" spans="4:6" s="30" customFormat="1">
      <c r="D130" s="80"/>
      <c r="E130" s="80"/>
      <c r="F130" s="80"/>
    </row>
    <row r="131" spans="4:6" s="30" customFormat="1">
      <c r="D131" s="80"/>
      <c r="E131" s="80"/>
      <c r="F131" s="80"/>
    </row>
    <row r="132" spans="4:6" s="30" customFormat="1">
      <c r="D132" s="80"/>
      <c r="E132" s="80"/>
      <c r="F132" s="80"/>
    </row>
    <row r="133" spans="4:6" s="30" customFormat="1">
      <c r="D133" s="80"/>
      <c r="E133" s="80"/>
      <c r="F133" s="80"/>
    </row>
    <row r="134" spans="4:6" s="30" customFormat="1">
      <c r="D134" s="80"/>
      <c r="E134" s="80"/>
      <c r="F134" s="80"/>
    </row>
    <row r="135" spans="4:6" s="30" customFormat="1">
      <c r="D135" s="80"/>
      <c r="E135" s="80"/>
      <c r="F135" s="80"/>
    </row>
    <row r="136" spans="4:6" s="30" customFormat="1">
      <c r="D136" s="80"/>
      <c r="E136" s="80"/>
      <c r="F136" s="80"/>
    </row>
    <row r="137" spans="4:6" s="30" customFormat="1">
      <c r="D137" s="80"/>
      <c r="E137" s="80"/>
      <c r="F137" s="80"/>
    </row>
    <row r="138" spans="4:6" s="30" customFormat="1">
      <c r="D138" s="80"/>
      <c r="E138" s="80"/>
      <c r="F138" s="80"/>
    </row>
    <row r="139" spans="4:6" s="30" customFormat="1">
      <c r="D139" s="80"/>
      <c r="E139" s="80"/>
      <c r="F139" s="80"/>
    </row>
    <row r="140" spans="4:6" s="30" customFormat="1">
      <c r="D140" s="80"/>
      <c r="E140" s="80"/>
      <c r="F140" s="80"/>
    </row>
    <row r="141" spans="4:6" s="30" customFormat="1">
      <c r="D141" s="80"/>
      <c r="E141" s="80"/>
      <c r="F141" s="80"/>
    </row>
    <row r="142" spans="4:6" s="30" customFormat="1">
      <c r="D142" s="80"/>
      <c r="E142" s="80"/>
      <c r="F142" s="80"/>
    </row>
    <row r="143" spans="4:6" s="30" customFormat="1">
      <c r="D143" s="80"/>
      <c r="E143" s="80"/>
      <c r="F143" s="80"/>
    </row>
    <row r="144" spans="4:6" s="30" customFormat="1">
      <c r="D144" s="80"/>
      <c r="E144" s="80"/>
      <c r="F144" s="80"/>
    </row>
    <row r="145" spans="4:6" s="30" customFormat="1">
      <c r="D145" s="80"/>
      <c r="E145" s="80"/>
      <c r="F145" s="80"/>
    </row>
    <row r="146" spans="4:6" s="30" customFormat="1">
      <c r="D146" s="80"/>
      <c r="E146" s="80"/>
      <c r="F146" s="80"/>
    </row>
    <row r="147" spans="4:6" s="30" customFormat="1">
      <c r="D147" s="80"/>
      <c r="E147" s="80"/>
      <c r="F147" s="80"/>
    </row>
    <row r="148" spans="4:6" s="30" customFormat="1">
      <c r="D148" s="80"/>
      <c r="E148" s="80"/>
      <c r="F148" s="80"/>
    </row>
    <row r="149" spans="4:6" s="30" customFormat="1">
      <c r="D149" s="80"/>
      <c r="E149" s="80"/>
      <c r="F149" s="80"/>
    </row>
    <row r="150" spans="4:6" s="30" customFormat="1">
      <c r="D150" s="80"/>
      <c r="E150" s="80"/>
      <c r="F150" s="80"/>
    </row>
    <row r="151" spans="4:6" s="30" customFormat="1">
      <c r="D151" s="80"/>
      <c r="E151" s="80"/>
      <c r="F151" s="80"/>
    </row>
    <row r="152" spans="4:6" s="30" customFormat="1">
      <c r="D152" s="80"/>
      <c r="E152" s="80"/>
      <c r="F152" s="80"/>
    </row>
    <row r="153" spans="4:6" s="30" customFormat="1">
      <c r="D153" s="80"/>
      <c r="E153" s="80"/>
      <c r="F153" s="80"/>
    </row>
    <row r="154" spans="4:6" s="30" customFormat="1">
      <c r="D154" s="80"/>
      <c r="E154" s="80"/>
      <c r="F154" s="80"/>
    </row>
    <row r="155" spans="4:6" s="30" customFormat="1">
      <c r="D155" s="80"/>
      <c r="E155" s="80"/>
      <c r="F155" s="80"/>
    </row>
    <row r="156" spans="4:6" s="30" customFormat="1">
      <c r="D156" s="80"/>
      <c r="E156" s="80"/>
      <c r="F156" s="80"/>
    </row>
    <row r="157" spans="4:6" s="30" customFormat="1">
      <c r="D157" s="80"/>
      <c r="E157" s="80"/>
      <c r="F157" s="80"/>
    </row>
    <row r="158" spans="4:6" s="30" customFormat="1">
      <c r="D158" s="80"/>
      <c r="E158" s="80"/>
      <c r="F158" s="80"/>
    </row>
    <row r="159" spans="4:6" s="30" customFormat="1">
      <c r="D159" s="80"/>
      <c r="E159" s="80"/>
      <c r="F159" s="80"/>
    </row>
    <row r="160" spans="4:6" s="30" customFormat="1">
      <c r="D160" s="80"/>
      <c r="E160" s="80"/>
      <c r="F160" s="80"/>
    </row>
    <row r="161" spans="4:6" s="30" customFormat="1">
      <c r="D161" s="80"/>
      <c r="E161" s="80"/>
      <c r="F161" s="80"/>
    </row>
    <row r="162" spans="4:6" s="30" customFormat="1">
      <c r="D162" s="80"/>
      <c r="E162" s="80"/>
      <c r="F162" s="80"/>
    </row>
    <row r="163" spans="4:6" s="30" customFormat="1">
      <c r="D163" s="80"/>
      <c r="E163" s="80"/>
      <c r="F163" s="80"/>
    </row>
    <row r="164" spans="4:6" s="30" customFormat="1">
      <c r="D164" s="80"/>
      <c r="E164" s="80"/>
      <c r="F164" s="80"/>
    </row>
    <row r="165" spans="4:6" s="30" customFormat="1">
      <c r="D165" s="80"/>
      <c r="E165" s="80"/>
      <c r="F165" s="80"/>
    </row>
    <row r="166" spans="4:6" s="30" customFormat="1">
      <c r="D166" s="80"/>
      <c r="E166" s="80"/>
      <c r="F166" s="80"/>
    </row>
    <row r="167" spans="4:6" s="30" customFormat="1">
      <c r="D167" s="80"/>
      <c r="E167" s="80"/>
      <c r="F167" s="80"/>
    </row>
    <row r="168" spans="4:6" s="30" customFormat="1">
      <c r="D168" s="80"/>
      <c r="E168" s="80"/>
      <c r="F168" s="80"/>
    </row>
    <row r="169" spans="4:6" s="30" customFormat="1">
      <c r="D169" s="80"/>
      <c r="E169" s="80"/>
      <c r="F169" s="80"/>
    </row>
    <row r="170" spans="4:6" s="30" customFormat="1">
      <c r="D170" s="80"/>
      <c r="E170" s="80"/>
      <c r="F170" s="80"/>
    </row>
    <row r="171" spans="4:6" s="30" customFormat="1">
      <c r="D171" s="80"/>
      <c r="E171" s="80"/>
      <c r="F171" s="80"/>
    </row>
    <row r="172" spans="4:6" s="30" customFormat="1">
      <c r="D172" s="80"/>
      <c r="E172" s="80"/>
      <c r="F172" s="80"/>
    </row>
    <row r="173" spans="4:6" s="30" customFormat="1">
      <c r="D173" s="80"/>
      <c r="E173" s="80"/>
      <c r="F173" s="80"/>
    </row>
    <row r="174" spans="4:6" s="30" customFormat="1">
      <c r="D174" s="80"/>
      <c r="E174" s="80"/>
      <c r="F174" s="80"/>
    </row>
    <row r="175" spans="4:6" s="30" customFormat="1">
      <c r="D175" s="80"/>
      <c r="E175" s="80"/>
      <c r="F175" s="80"/>
    </row>
    <row r="176" spans="4:6" s="30" customFormat="1">
      <c r="D176" s="80"/>
      <c r="E176" s="80"/>
      <c r="F176" s="80"/>
    </row>
    <row r="177" spans="4:6" s="30" customFormat="1">
      <c r="D177" s="80"/>
      <c r="E177" s="80"/>
      <c r="F177" s="80"/>
    </row>
    <row r="178" spans="4:6" s="30" customFormat="1">
      <c r="D178" s="80"/>
      <c r="E178" s="80"/>
      <c r="F178" s="80"/>
    </row>
    <row r="179" spans="4:6" s="30" customFormat="1">
      <c r="D179" s="80"/>
      <c r="E179" s="80"/>
      <c r="F179" s="80"/>
    </row>
    <row r="180" spans="4:6" s="30" customFormat="1">
      <c r="D180" s="80"/>
      <c r="E180" s="80"/>
      <c r="F180" s="80"/>
    </row>
    <row r="181" spans="4:6" s="30" customFormat="1">
      <c r="D181" s="80"/>
      <c r="E181" s="80"/>
      <c r="F181" s="80"/>
    </row>
    <row r="182" spans="4:6" s="30" customFormat="1">
      <c r="D182" s="80"/>
      <c r="E182" s="80"/>
      <c r="F182" s="80"/>
    </row>
    <row r="183" spans="4:6" s="30" customFormat="1">
      <c r="D183" s="80"/>
      <c r="E183" s="80"/>
      <c r="F183" s="80"/>
    </row>
    <row r="184" spans="4:6" s="30" customFormat="1">
      <c r="D184" s="80"/>
      <c r="E184" s="80"/>
      <c r="F184" s="80"/>
    </row>
    <row r="185" spans="4:6" s="30" customFormat="1">
      <c r="D185" s="80"/>
      <c r="E185" s="80"/>
      <c r="F185" s="80"/>
    </row>
    <row r="186" spans="4:6" s="30" customFormat="1">
      <c r="D186" s="80"/>
      <c r="E186" s="80"/>
      <c r="F186" s="80"/>
    </row>
    <row r="187" spans="4:6" s="30" customFormat="1">
      <c r="D187" s="80"/>
      <c r="E187" s="80"/>
      <c r="F187" s="80"/>
    </row>
    <row r="188" spans="4:6" s="30" customFormat="1">
      <c r="D188" s="80"/>
      <c r="E188" s="80"/>
      <c r="F188" s="80"/>
    </row>
    <row r="189" spans="4:6" s="30" customFormat="1">
      <c r="D189" s="80"/>
      <c r="E189" s="80"/>
      <c r="F189" s="80"/>
    </row>
    <row r="190" spans="4:6" s="30" customFormat="1">
      <c r="D190" s="80"/>
      <c r="E190" s="80"/>
      <c r="F190" s="80"/>
    </row>
    <row r="191" spans="4:6" s="30" customFormat="1">
      <c r="D191" s="80"/>
      <c r="E191" s="80"/>
      <c r="F191" s="80"/>
    </row>
    <row r="192" spans="4:6" s="30" customFormat="1">
      <c r="D192" s="80"/>
      <c r="E192" s="80"/>
      <c r="F192" s="80"/>
    </row>
    <row r="193" spans="4:6" s="30" customFormat="1">
      <c r="D193" s="80"/>
      <c r="E193" s="80"/>
      <c r="F193" s="80"/>
    </row>
    <row r="194" spans="4:6" s="30" customFormat="1">
      <c r="D194" s="80"/>
      <c r="E194" s="80"/>
      <c r="F194" s="80"/>
    </row>
    <row r="195" spans="4:6" s="30" customFormat="1">
      <c r="D195" s="80"/>
      <c r="E195" s="80"/>
      <c r="F195" s="80"/>
    </row>
    <row r="196" spans="4:6" s="30" customFormat="1">
      <c r="D196" s="80"/>
      <c r="E196" s="80"/>
      <c r="F196" s="80"/>
    </row>
    <row r="197" spans="4:6" s="30" customFormat="1">
      <c r="D197" s="80"/>
      <c r="E197" s="80"/>
      <c r="F197" s="80"/>
    </row>
    <row r="198" spans="4:6" s="30" customFormat="1">
      <c r="D198" s="80"/>
      <c r="E198" s="80"/>
      <c r="F198" s="80"/>
    </row>
    <row r="199" spans="4:6" s="30" customFormat="1">
      <c r="D199" s="80"/>
      <c r="E199" s="80"/>
      <c r="F199" s="80"/>
    </row>
    <row r="200" spans="4:6" s="30" customFormat="1">
      <c r="D200" s="80"/>
      <c r="E200" s="80"/>
      <c r="F200" s="80"/>
    </row>
    <row r="201" spans="4:6" s="30" customFormat="1">
      <c r="D201" s="80"/>
      <c r="E201" s="80"/>
      <c r="F201" s="80"/>
    </row>
    <row r="202" spans="4:6" s="30" customFormat="1">
      <c r="D202" s="80"/>
      <c r="E202" s="80"/>
      <c r="F202" s="80"/>
    </row>
    <row r="203" spans="4:6" s="30" customFormat="1">
      <c r="D203" s="80"/>
      <c r="E203" s="80"/>
      <c r="F203" s="80"/>
    </row>
    <row r="204" spans="4:6" s="30" customFormat="1">
      <c r="D204" s="80"/>
      <c r="E204" s="80"/>
      <c r="F204" s="80"/>
    </row>
    <row r="205" spans="4:6" s="30" customFormat="1">
      <c r="D205" s="80"/>
      <c r="E205" s="80"/>
      <c r="F205" s="80"/>
    </row>
    <row r="206" spans="4:6" s="30" customFormat="1">
      <c r="D206" s="80"/>
      <c r="E206" s="80"/>
      <c r="F206" s="80"/>
    </row>
    <row r="207" spans="4:6" s="30" customFormat="1">
      <c r="D207" s="80"/>
      <c r="E207" s="80"/>
      <c r="F207" s="80"/>
    </row>
    <row r="208" spans="4:6" s="30" customFormat="1">
      <c r="D208" s="80"/>
      <c r="E208" s="80"/>
      <c r="F208" s="80"/>
    </row>
    <row r="209" spans="4:6" s="30" customFormat="1">
      <c r="D209" s="80"/>
      <c r="E209" s="80"/>
      <c r="F209" s="80"/>
    </row>
    <row r="210" spans="4:6" s="30" customFormat="1">
      <c r="D210" s="80"/>
      <c r="E210" s="80"/>
      <c r="F210" s="80"/>
    </row>
    <row r="211" spans="4:6" s="30" customFormat="1">
      <c r="D211" s="80"/>
      <c r="E211" s="80"/>
      <c r="F211" s="80"/>
    </row>
    <row r="212" spans="4:6" s="30" customFormat="1">
      <c r="D212" s="80"/>
      <c r="E212" s="80"/>
      <c r="F212" s="80"/>
    </row>
    <row r="213" spans="4:6" s="30" customFormat="1">
      <c r="D213" s="80"/>
      <c r="E213" s="80"/>
      <c r="F213" s="80"/>
    </row>
    <row r="214" spans="4:6" s="30" customFormat="1">
      <c r="D214" s="80"/>
      <c r="E214" s="80"/>
      <c r="F214" s="80"/>
    </row>
    <row r="215" spans="4:6" s="30" customFormat="1">
      <c r="D215" s="80"/>
      <c r="E215" s="80"/>
      <c r="F215" s="80"/>
    </row>
    <row r="216" spans="4:6" s="30" customFormat="1">
      <c r="D216" s="80"/>
      <c r="E216" s="80"/>
      <c r="F216" s="80"/>
    </row>
    <row r="217" spans="4:6" s="30" customFormat="1">
      <c r="D217" s="80"/>
      <c r="E217" s="80"/>
      <c r="F217" s="80"/>
    </row>
    <row r="218" spans="4:6" s="30" customFormat="1">
      <c r="D218" s="80"/>
      <c r="E218" s="80"/>
      <c r="F218" s="80"/>
    </row>
    <row r="219" spans="4:6" s="30" customFormat="1">
      <c r="D219" s="80"/>
      <c r="E219" s="80"/>
      <c r="F219" s="80"/>
    </row>
    <row r="220" spans="4:6" s="30" customFormat="1">
      <c r="D220" s="80"/>
      <c r="E220" s="80"/>
      <c r="F220" s="80"/>
    </row>
    <row r="221" spans="4:6" s="30" customFormat="1">
      <c r="D221" s="80"/>
      <c r="E221" s="80"/>
      <c r="F221" s="80"/>
    </row>
    <row r="222" spans="4:6" s="30" customFormat="1">
      <c r="D222" s="80"/>
      <c r="E222" s="80"/>
      <c r="F222" s="80"/>
    </row>
    <row r="223" spans="4:6" s="30" customFormat="1">
      <c r="D223" s="80"/>
      <c r="E223" s="80"/>
      <c r="F223" s="80"/>
    </row>
    <row r="224" spans="4:6" s="30" customFormat="1">
      <c r="D224" s="80"/>
      <c r="E224" s="80"/>
      <c r="F224" s="80"/>
    </row>
    <row r="225" spans="4:6" s="30" customFormat="1">
      <c r="D225" s="80"/>
      <c r="E225" s="80"/>
      <c r="F225" s="80"/>
    </row>
    <row r="226" spans="4:6" s="30" customFormat="1">
      <c r="D226" s="80"/>
      <c r="E226" s="80"/>
      <c r="F226" s="80"/>
    </row>
    <row r="227" spans="4:6" s="30" customFormat="1">
      <c r="D227" s="80"/>
      <c r="E227" s="80"/>
      <c r="F227" s="80"/>
    </row>
    <row r="228" spans="4:6" s="30" customFormat="1">
      <c r="D228" s="80"/>
      <c r="E228" s="80"/>
      <c r="F228" s="80"/>
    </row>
    <row r="229" spans="4:6" s="30" customFormat="1">
      <c r="D229" s="80"/>
      <c r="E229" s="80"/>
      <c r="F229" s="80"/>
    </row>
    <row r="230" spans="4:6" s="30" customFormat="1">
      <c r="D230" s="80"/>
      <c r="E230" s="80"/>
      <c r="F230" s="80"/>
    </row>
    <row r="231" spans="4:6" s="30" customFormat="1">
      <c r="D231" s="80"/>
      <c r="E231" s="80"/>
      <c r="F231" s="80"/>
    </row>
    <row r="232" spans="4:6" s="30" customFormat="1">
      <c r="D232" s="80"/>
      <c r="E232" s="80"/>
      <c r="F232" s="80"/>
    </row>
    <row r="233" spans="4:6" s="30" customFormat="1">
      <c r="D233" s="80"/>
      <c r="E233" s="80"/>
      <c r="F233" s="80"/>
    </row>
    <row r="234" spans="4:6" s="30" customFormat="1">
      <c r="D234" s="80"/>
      <c r="E234" s="80"/>
      <c r="F234" s="80"/>
    </row>
    <row r="235" spans="4:6" s="30" customFormat="1">
      <c r="D235" s="80"/>
      <c r="E235" s="80"/>
      <c r="F235" s="80"/>
    </row>
    <row r="236" spans="4:6" s="30" customFormat="1">
      <c r="D236" s="80"/>
      <c r="E236" s="80"/>
      <c r="F236" s="80"/>
    </row>
    <row r="237" spans="4:6" s="30" customFormat="1">
      <c r="D237" s="80"/>
      <c r="E237" s="80"/>
      <c r="F237" s="80"/>
    </row>
    <row r="238" spans="4:6" s="30" customFormat="1">
      <c r="D238" s="80"/>
      <c r="E238" s="80"/>
      <c r="F238" s="80"/>
    </row>
    <row r="239" spans="4:6" s="30" customFormat="1">
      <c r="D239" s="80"/>
      <c r="E239" s="80"/>
      <c r="F239" s="80"/>
    </row>
    <row r="240" spans="4:6" s="30" customFormat="1">
      <c r="D240" s="80"/>
      <c r="E240" s="80"/>
      <c r="F240" s="80"/>
    </row>
    <row r="241" spans="4:6" s="30" customFormat="1">
      <c r="D241" s="80"/>
      <c r="E241" s="80"/>
      <c r="F241" s="80"/>
    </row>
    <row r="242" spans="4:6" s="30" customFormat="1">
      <c r="D242" s="80"/>
      <c r="E242" s="80"/>
      <c r="F242" s="80"/>
    </row>
    <row r="243" spans="4:6" s="30" customFormat="1">
      <c r="D243" s="80"/>
      <c r="E243" s="80"/>
      <c r="F243" s="80"/>
    </row>
    <row r="244" spans="4:6" s="30" customFormat="1">
      <c r="D244" s="80"/>
      <c r="E244" s="80"/>
      <c r="F244" s="80"/>
    </row>
    <row r="245" spans="4:6" s="30" customFormat="1">
      <c r="D245" s="80"/>
      <c r="E245" s="80"/>
      <c r="F245" s="80"/>
    </row>
    <row r="246" spans="4:6" s="30" customFormat="1">
      <c r="D246" s="80"/>
      <c r="E246" s="80"/>
      <c r="F246" s="80"/>
    </row>
    <row r="247" spans="4:6" s="30" customFormat="1">
      <c r="D247" s="80"/>
      <c r="E247" s="80"/>
      <c r="F247" s="80"/>
    </row>
    <row r="248" spans="4:6" s="30" customFormat="1">
      <c r="D248" s="80"/>
      <c r="E248" s="80"/>
      <c r="F248" s="80"/>
    </row>
    <row r="249" spans="4:6" s="30" customFormat="1">
      <c r="D249" s="80"/>
      <c r="E249" s="80"/>
      <c r="F249" s="80"/>
    </row>
    <row r="250" spans="4:6" s="30" customFormat="1">
      <c r="D250" s="80"/>
      <c r="E250" s="80"/>
      <c r="F250" s="80"/>
    </row>
    <row r="251" spans="4:6" s="30" customFormat="1">
      <c r="D251" s="80"/>
      <c r="E251" s="80"/>
      <c r="F251" s="80"/>
    </row>
    <row r="252" spans="4:6" s="30" customFormat="1">
      <c r="D252" s="80"/>
      <c r="E252" s="80"/>
      <c r="F252" s="80"/>
    </row>
    <row r="253" spans="4:6" s="30" customFormat="1">
      <c r="D253" s="80"/>
      <c r="E253" s="80"/>
      <c r="F253" s="80"/>
    </row>
    <row r="254" spans="4:6" s="30" customFormat="1">
      <c r="D254" s="80"/>
      <c r="E254" s="80"/>
      <c r="F254" s="80"/>
    </row>
    <row r="255" spans="4:6" s="30" customFormat="1">
      <c r="D255" s="80"/>
      <c r="E255" s="80"/>
      <c r="F255" s="80"/>
    </row>
    <row r="256" spans="4:6" s="30" customFormat="1">
      <c r="D256" s="80"/>
      <c r="E256" s="80"/>
      <c r="F256" s="80"/>
    </row>
    <row r="257" spans="4:6" s="30" customFormat="1">
      <c r="D257" s="80"/>
      <c r="E257" s="80"/>
      <c r="F257" s="80"/>
    </row>
    <row r="258" spans="4:6" s="30" customFormat="1">
      <c r="D258" s="80"/>
      <c r="E258" s="80"/>
      <c r="F258" s="80"/>
    </row>
    <row r="259" spans="4:6" s="30" customFormat="1">
      <c r="D259" s="80"/>
      <c r="E259" s="80"/>
      <c r="F259" s="80"/>
    </row>
    <row r="260" spans="4:6" s="30" customFormat="1">
      <c r="D260" s="80"/>
      <c r="E260" s="80"/>
      <c r="F260" s="80"/>
    </row>
    <row r="261" spans="4:6" s="30" customFormat="1">
      <c r="D261" s="80"/>
      <c r="E261" s="80"/>
      <c r="F261" s="80"/>
    </row>
    <row r="262" spans="4:6" s="30" customFormat="1">
      <c r="D262" s="80"/>
      <c r="E262" s="80"/>
      <c r="F262" s="80"/>
    </row>
    <row r="263" spans="4:6" s="30" customFormat="1">
      <c r="D263" s="80"/>
      <c r="E263" s="80"/>
      <c r="F263" s="80"/>
    </row>
    <row r="264" spans="4:6" s="30" customFormat="1">
      <c r="D264" s="80"/>
      <c r="E264" s="80"/>
      <c r="F264" s="80"/>
    </row>
    <row r="265" spans="4:6" s="30" customFormat="1">
      <c r="D265" s="80"/>
      <c r="E265" s="80"/>
      <c r="F265" s="80"/>
    </row>
    <row r="266" spans="4:6" s="30" customFormat="1">
      <c r="D266" s="80"/>
      <c r="E266" s="80"/>
      <c r="F266" s="80"/>
    </row>
    <row r="267" spans="4:6" s="30" customFormat="1">
      <c r="D267" s="80"/>
      <c r="E267" s="80"/>
      <c r="F267" s="80"/>
    </row>
    <row r="268" spans="4:6" s="30" customFormat="1">
      <c r="D268" s="80"/>
      <c r="E268" s="80"/>
      <c r="F268" s="80"/>
    </row>
    <row r="269" spans="4:6" s="30" customFormat="1">
      <c r="D269" s="80"/>
      <c r="E269" s="80"/>
      <c r="F269" s="80"/>
    </row>
    <row r="270" spans="4:6" s="30" customFormat="1">
      <c r="D270" s="80"/>
      <c r="E270" s="80"/>
      <c r="F270" s="80"/>
    </row>
    <row r="271" spans="4:6" s="30" customFormat="1">
      <c r="D271" s="80"/>
      <c r="E271" s="80"/>
      <c r="F271" s="80"/>
    </row>
    <row r="272" spans="4:6" s="30" customFormat="1">
      <c r="D272" s="80"/>
      <c r="E272" s="80"/>
      <c r="F272" s="80"/>
    </row>
    <row r="273" spans="4:6" s="30" customFormat="1">
      <c r="D273" s="80"/>
      <c r="E273" s="80"/>
      <c r="F273" s="80"/>
    </row>
    <row r="274" spans="4:6" s="30" customFormat="1">
      <c r="D274" s="80"/>
      <c r="E274" s="80"/>
      <c r="F274" s="80"/>
    </row>
    <row r="275" spans="4:6" s="30" customFormat="1">
      <c r="D275" s="80"/>
      <c r="E275" s="80"/>
      <c r="F275" s="80"/>
    </row>
    <row r="276" spans="4:6" s="30" customFormat="1">
      <c r="D276" s="80"/>
      <c r="E276" s="80"/>
      <c r="F276" s="80"/>
    </row>
    <row r="277" spans="4:6" s="30" customFormat="1">
      <c r="D277" s="80"/>
      <c r="E277" s="80"/>
      <c r="F277" s="80"/>
    </row>
    <row r="278" spans="4:6" s="30" customFormat="1">
      <c r="D278" s="80"/>
      <c r="E278" s="80"/>
      <c r="F278" s="80"/>
    </row>
    <row r="279" spans="4:6" s="30" customFormat="1">
      <c r="D279" s="80"/>
      <c r="E279" s="80"/>
      <c r="F279" s="80"/>
    </row>
    <row r="280" spans="4:6" s="30" customFormat="1">
      <c r="D280" s="80"/>
      <c r="E280" s="80"/>
      <c r="F280" s="80"/>
    </row>
    <row r="281" spans="4:6" s="30" customFormat="1">
      <c r="D281" s="80"/>
      <c r="E281" s="80"/>
      <c r="F281" s="80"/>
    </row>
    <row r="282" spans="4:6" s="30" customFormat="1">
      <c r="D282" s="80"/>
      <c r="E282" s="80"/>
      <c r="F282" s="80"/>
    </row>
    <row r="283" spans="4:6" s="30" customFormat="1">
      <c r="D283" s="80"/>
      <c r="E283" s="80"/>
      <c r="F283" s="80"/>
    </row>
    <row r="284" spans="4:6" s="30" customFormat="1">
      <c r="D284" s="80"/>
      <c r="E284" s="80"/>
      <c r="F284" s="80"/>
    </row>
    <row r="285" spans="4:6" s="30" customFormat="1">
      <c r="D285" s="80"/>
      <c r="E285" s="80"/>
      <c r="F285" s="80"/>
    </row>
    <row r="286" spans="4:6" s="30" customFormat="1">
      <c r="D286" s="80"/>
      <c r="E286" s="80"/>
      <c r="F286" s="80"/>
    </row>
    <row r="287" spans="4:6" s="30" customFormat="1">
      <c r="D287" s="80"/>
      <c r="E287" s="80"/>
      <c r="F287" s="80"/>
    </row>
    <row r="288" spans="4:6" s="30" customFormat="1">
      <c r="D288" s="80"/>
      <c r="E288" s="80"/>
      <c r="F288" s="80"/>
    </row>
    <row r="289" spans="4:6" s="30" customFormat="1">
      <c r="D289" s="80"/>
      <c r="E289" s="80"/>
      <c r="F289" s="80"/>
    </row>
    <row r="290" spans="4:6" s="30" customFormat="1">
      <c r="D290" s="80"/>
      <c r="E290" s="80"/>
      <c r="F290" s="80"/>
    </row>
    <row r="291" spans="4:6" s="30" customFormat="1">
      <c r="D291" s="80"/>
      <c r="E291" s="80"/>
      <c r="F291" s="80"/>
    </row>
    <row r="292" spans="4:6" s="30" customFormat="1">
      <c r="D292" s="80"/>
      <c r="E292" s="80"/>
      <c r="F292" s="80"/>
    </row>
    <row r="293" spans="4:6" s="30" customFormat="1">
      <c r="D293" s="80"/>
      <c r="E293" s="80"/>
      <c r="F293" s="80"/>
    </row>
    <row r="294" spans="4:6" s="30" customFormat="1">
      <c r="D294" s="80"/>
      <c r="E294" s="80"/>
      <c r="F294" s="80"/>
    </row>
    <row r="295" spans="4:6" s="30" customFormat="1">
      <c r="D295" s="80"/>
      <c r="E295" s="80"/>
      <c r="F295" s="80"/>
    </row>
    <row r="296" spans="4:6" s="30" customFormat="1">
      <c r="D296" s="80"/>
      <c r="E296" s="80"/>
      <c r="F296" s="80"/>
    </row>
    <row r="297" spans="4:6" s="30" customFormat="1">
      <c r="D297" s="80"/>
      <c r="E297" s="80"/>
      <c r="F297" s="80"/>
    </row>
    <row r="298" spans="4:6" s="30" customFormat="1">
      <c r="D298" s="80"/>
      <c r="E298" s="80"/>
      <c r="F298" s="80"/>
    </row>
    <row r="299" spans="4:6" s="30" customFormat="1">
      <c r="D299" s="80"/>
      <c r="E299" s="80"/>
      <c r="F299" s="80"/>
    </row>
    <row r="300" spans="4:6" s="30" customFormat="1">
      <c r="D300" s="80"/>
      <c r="E300" s="80"/>
      <c r="F300" s="80"/>
    </row>
    <row r="301" spans="4:6" s="30" customFormat="1">
      <c r="D301" s="80"/>
      <c r="E301" s="80"/>
      <c r="F301" s="80"/>
    </row>
    <row r="302" spans="4:6" s="30" customFormat="1">
      <c r="D302" s="80"/>
      <c r="E302" s="80"/>
      <c r="F302" s="80"/>
    </row>
    <row r="303" spans="4:6" s="30" customFormat="1">
      <c r="D303" s="80"/>
      <c r="E303" s="80"/>
      <c r="F303" s="80"/>
    </row>
    <row r="304" spans="4:6" s="30" customFormat="1">
      <c r="D304" s="80"/>
      <c r="E304" s="80"/>
      <c r="F304" s="80"/>
    </row>
    <row r="305" spans="4:6" s="30" customFormat="1">
      <c r="D305" s="80"/>
      <c r="E305" s="80"/>
      <c r="F305" s="80"/>
    </row>
    <row r="306" spans="4:6" s="30" customFormat="1">
      <c r="D306" s="80"/>
      <c r="E306" s="80"/>
      <c r="F306" s="80"/>
    </row>
    <row r="307" spans="4:6" s="30" customFormat="1">
      <c r="D307" s="80"/>
      <c r="E307" s="80"/>
      <c r="F307" s="80"/>
    </row>
    <row r="308" spans="4:6" s="30" customFormat="1">
      <c r="D308" s="80"/>
      <c r="E308" s="80"/>
      <c r="F308" s="80"/>
    </row>
    <row r="309" spans="4:6" s="30" customFormat="1">
      <c r="D309" s="80"/>
      <c r="E309" s="80"/>
      <c r="F309" s="80"/>
    </row>
    <row r="310" spans="4:6" s="30" customFormat="1">
      <c r="D310" s="80"/>
      <c r="E310" s="80"/>
      <c r="F310" s="80"/>
    </row>
    <row r="311" spans="4:6" s="30" customFormat="1">
      <c r="D311" s="80"/>
      <c r="E311" s="80"/>
      <c r="F311" s="80"/>
    </row>
    <row r="312" spans="4:6" s="30" customFormat="1">
      <c r="D312" s="80"/>
      <c r="E312" s="80"/>
      <c r="F312" s="80"/>
    </row>
    <row r="313" spans="4:6" s="30" customFormat="1">
      <c r="D313" s="80"/>
      <c r="E313" s="80"/>
      <c r="F313" s="80"/>
    </row>
    <row r="314" spans="4:6" s="30" customFormat="1">
      <c r="D314" s="80"/>
      <c r="E314" s="80"/>
      <c r="F314" s="80"/>
    </row>
    <row r="315" spans="4:6" s="30" customFormat="1">
      <c r="D315" s="80"/>
      <c r="E315" s="80"/>
      <c r="F315" s="80"/>
    </row>
    <row r="316" spans="4:6" s="30" customFormat="1">
      <c r="D316" s="80"/>
      <c r="E316" s="80"/>
      <c r="F316" s="80"/>
    </row>
    <row r="317" spans="4:6" s="30" customFormat="1">
      <c r="D317" s="80"/>
      <c r="E317" s="80"/>
      <c r="F317" s="80"/>
    </row>
    <row r="318" spans="4:6" s="30" customFormat="1">
      <c r="D318" s="80"/>
      <c r="E318" s="80"/>
      <c r="F318" s="80"/>
    </row>
  </sheetData>
  <mergeCells count="2">
    <mergeCell ref="I6:N6"/>
    <mergeCell ref="P6:T6"/>
  </mergeCells>
  <phoneticPr fontId="11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0.39997558519241921"/>
  </sheetPr>
  <dimension ref="A1:CW35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61328125" customWidth="1"/>
    <col min="6" max="6" width="5.53515625" bestFit="1" customWidth="1"/>
    <col min="7" max="7" width="4.3828125" customWidth="1"/>
    <col min="8" max="8" width="14.07421875" customWidth="1"/>
    <col min="9" max="9" width="12.4609375" customWidth="1"/>
    <col min="10" max="11" width="12.84375" customWidth="1"/>
    <col min="12" max="12" width="13.15234375" customWidth="1"/>
    <col min="13" max="13" width="12.61328125" customWidth="1"/>
    <col min="14" max="14" width="15.15234375" customWidth="1"/>
    <col min="15" max="15" width="12.07421875" customWidth="1"/>
    <col min="16" max="16" width="10.921875" customWidth="1"/>
    <col min="17" max="17" width="12.3828125" customWidth="1"/>
    <col min="18" max="18" width="10.921875" customWidth="1"/>
    <col min="19" max="19" width="12.07421875" customWidth="1"/>
    <col min="20" max="20" width="10.921875" customWidth="1"/>
    <col min="21" max="21" width="11.84375" customWidth="1"/>
    <col min="22" max="22" width="12.3828125" customWidth="1"/>
    <col min="23" max="23" width="10.921875" customWidth="1"/>
    <col min="24" max="25" width="2.61328125" style="30" customWidth="1"/>
    <col min="26" max="90" width="8.921875" style="30"/>
  </cols>
  <sheetData>
    <row r="1" spans="2:101" s="30" customFormat="1" ht="16" thickBot="1">
      <c r="D1" s="80"/>
    </row>
    <row r="2" spans="2:101" s="30" customFormat="1" ht="16" thickBot="1">
      <c r="B2" s="31"/>
      <c r="C2" s="32"/>
      <c r="D2" s="8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33"/>
      <c r="U2" s="33"/>
      <c r="V2" s="33"/>
      <c r="W2" s="33"/>
      <c r="X2" s="34"/>
      <c r="Y2" s="19"/>
    </row>
    <row r="3" spans="2:101" s="30" customFormat="1">
      <c r="B3" s="35"/>
      <c r="C3" s="59" t="s">
        <v>499</v>
      </c>
      <c r="D3" s="26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9"/>
      <c r="U3" s="19"/>
      <c r="V3" s="19"/>
      <c r="W3" s="19"/>
      <c r="X3" s="37"/>
      <c r="Y3" s="19"/>
    </row>
    <row r="4" spans="2:101" s="30" customFormat="1">
      <c r="B4" s="35"/>
      <c r="C4" s="36" t="str">
        <f>Index!C3</f>
        <v>2026-31</v>
      </c>
      <c r="D4" s="26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9"/>
      <c r="U4" s="19"/>
      <c r="V4" s="19"/>
      <c r="W4" s="19"/>
      <c r="X4" s="37"/>
      <c r="Y4" s="19"/>
    </row>
    <row r="5" spans="2:101" s="30" customFormat="1">
      <c r="B5" s="35"/>
      <c r="C5" s="38" t="s">
        <v>843</v>
      </c>
      <c r="D5" s="26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9"/>
      <c r="U5" s="19"/>
      <c r="V5" s="19"/>
      <c r="W5" s="19"/>
      <c r="X5" s="37"/>
      <c r="Y5" s="19"/>
    </row>
    <row r="6" spans="2:101" s="30" customFormat="1">
      <c r="B6" s="35"/>
      <c r="C6" s="39"/>
      <c r="D6" s="26"/>
      <c r="E6" s="15"/>
      <c r="F6" s="15"/>
      <c r="G6" s="15"/>
      <c r="H6" s="389" t="s">
        <v>315</v>
      </c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7"/>
      <c r="Y6" s="19"/>
    </row>
    <row r="7" spans="2:101">
      <c r="B7" s="35"/>
      <c r="C7" s="40"/>
      <c r="D7" s="83"/>
      <c r="E7" s="12"/>
      <c r="F7" s="12"/>
      <c r="G7" s="15"/>
      <c r="H7" s="390" t="s">
        <v>303</v>
      </c>
      <c r="I7" s="390" t="s">
        <v>304</v>
      </c>
      <c r="J7" s="390" t="s">
        <v>305</v>
      </c>
      <c r="K7" s="390" t="s">
        <v>306</v>
      </c>
      <c r="L7" s="390" t="s">
        <v>307</v>
      </c>
      <c r="M7" s="390" t="s">
        <v>307</v>
      </c>
      <c r="N7" s="390" t="s">
        <v>308</v>
      </c>
      <c r="O7" s="390" t="s">
        <v>309</v>
      </c>
      <c r="P7" s="390" t="s">
        <v>314</v>
      </c>
      <c r="Q7" s="390" t="s">
        <v>310</v>
      </c>
      <c r="R7" s="390" t="s">
        <v>311</v>
      </c>
      <c r="S7" s="390" t="s">
        <v>312</v>
      </c>
      <c r="T7" s="390" t="s">
        <v>313</v>
      </c>
      <c r="U7" s="212"/>
      <c r="V7" s="212"/>
      <c r="W7" s="390" t="s">
        <v>316</v>
      </c>
      <c r="X7" s="37"/>
      <c r="Y7" s="19"/>
    </row>
    <row r="8" spans="2:101">
      <c r="B8" s="35"/>
      <c r="C8" s="42"/>
      <c r="D8" s="84" t="s">
        <v>5</v>
      </c>
      <c r="E8" s="3" t="s">
        <v>6</v>
      </c>
      <c r="F8" s="3" t="s">
        <v>7</v>
      </c>
      <c r="G8" s="17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213"/>
      <c r="V8" s="213"/>
      <c r="W8" s="391"/>
      <c r="X8" s="37"/>
      <c r="Y8" s="19"/>
    </row>
    <row r="9" spans="2:101" s="30" customFormat="1" ht="33.65" customHeight="1">
      <c r="B9" s="35"/>
      <c r="C9" s="44"/>
      <c r="D9" s="82"/>
      <c r="E9" s="8"/>
      <c r="F9" s="8"/>
      <c r="G9" s="15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214"/>
      <c r="V9" s="214"/>
      <c r="W9" s="392"/>
      <c r="X9" s="37"/>
      <c r="Y9" s="19"/>
      <c r="CM9"/>
      <c r="CN9"/>
      <c r="CO9"/>
      <c r="CP9"/>
      <c r="CQ9"/>
      <c r="CR9"/>
      <c r="CS9"/>
      <c r="CT9"/>
      <c r="CU9"/>
      <c r="CV9"/>
      <c r="CW9"/>
    </row>
    <row r="10" spans="2:101" s="30" customFormat="1">
      <c r="B10" s="62"/>
      <c r="D10" s="80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50"/>
      <c r="AA10" s="54"/>
    </row>
    <row r="11" spans="2:101" s="30" customFormat="1">
      <c r="B11" s="62"/>
      <c r="C11" s="46" t="s">
        <v>0</v>
      </c>
      <c r="D11" s="79" t="s">
        <v>423</v>
      </c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X11" s="50"/>
      <c r="AA11" s="54"/>
    </row>
    <row r="12" spans="2:101" s="30" customFormat="1" ht="16.25" customHeight="1">
      <c r="B12" s="62"/>
      <c r="C12" s="7">
        <v>1</v>
      </c>
      <c r="D12" s="13" t="s">
        <v>419</v>
      </c>
      <c r="E12" s="48" t="s">
        <v>15</v>
      </c>
      <c r="F12" s="49">
        <v>1</v>
      </c>
      <c r="G12" s="88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209"/>
      <c r="V12" s="209"/>
      <c r="W12" s="216">
        <f>SUM(H12:V12)</f>
        <v>0</v>
      </c>
      <c r="X12" s="50"/>
      <c r="AA12" s="54"/>
    </row>
    <row r="13" spans="2:101" s="30" customFormat="1" ht="16.25" customHeight="1">
      <c r="B13" s="62"/>
      <c r="C13" s="7">
        <f>C12+1</f>
        <v>2</v>
      </c>
      <c r="D13" s="13" t="s">
        <v>407</v>
      </c>
      <c r="E13" s="48" t="s">
        <v>15</v>
      </c>
      <c r="F13" s="49">
        <v>1</v>
      </c>
      <c r="G13" s="88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0"/>
      <c r="V13" s="210"/>
      <c r="W13" s="216">
        <f t="shared" ref="W13:W15" si="0">SUM(H13:V13)</f>
        <v>0</v>
      </c>
      <c r="X13" s="50"/>
      <c r="AA13" s="54"/>
    </row>
    <row r="14" spans="2:101" s="30" customFormat="1" ht="16.25" customHeight="1">
      <c r="B14" s="62"/>
      <c r="C14" s="7">
        <f t="shared" ref="C14:C17" si="1">C13+1</f>
        <v>3</v>
      </c>
      <c r="D14" s="13" t="s">
        <v>418</v>
      </c>
      <c r="E14" s="48" t="s">
        <v>15</v>
      </c>
      <c r="F14" s="49">
        <v>1</v>
      </c>
      <c r="G14" s="88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0"/>
      <c r="V14" s="210"/>
      <c r="W14" s="216">
        <f t="shared" si="0"/>
        <v>0</v>
      </c>
      <c r="X14" s="50"/>
      <c r="AA14" s="54"/>
    </row>
    <row r="15" spans="2:101" s="30" customFormat="1">
      <c r="B15" s="62"/>
      <c r="C15" s="7">
        <f t="shared" si="1"/>
        <v>4</v>
      </c>
      <c r="D15" s="13" t="s">
        <v>420</v>
      </c>
      <c r="E15" s="48" t="s">
        <v>15</v>
      </c>
      <c r="F15" s="49">
        <v>1</v>
      </c>
      <c r="G15" s="88"/>
      <c r="H15" s="92">
        <f>SUM(H12:H14)</f>
        <v>0</v>
      </c>
      <c r="I15" s="92">
        <f t="shared" ref="I15:T15" si="2">SUM(I12:I14)</f>
        <v>0</v>
      </c>
      <c r="J15" s="92">
        <f t="shared" si="2"/>
        <v>0</v>
      </c>
      <c r="K15" s="92">
        <f t="shared" si="2"/>
        <v>0</v>
      </c>
      <c r="L15" s="92">
        <f t="shared" si="2"/>
        <v>0</v>
      </c>
      <c r="M15" s="92">
        <f t="shared" si="2"/>
        <v>0</v>
      </c>
      <c r="N15" s="92">
        <f t="shared" si="2"/>
        <v>0</v>
      </c>
      <c r="O15" s="92">
        <f t="shared" si="2"/>
        <v>0</v>
      </c>
      <c r="P15" s="92">
        <f t="shared" si="2"/>
        <v>0</v>
      </c>
      <c r="Q15" s="92">
        <f t="shared" si="2"/>
        <v>0</v>
      </c>
      <c r="R15" s="92">
        <f t="shared" si="2"/>
        <v>0</v>
      </c>
      <c r="S15" s="92">
        <f t="shared" si="2"/>
        <v>0</v>
      </c>
      <c r="T15" s="92">
        <f t="shared" si="2"/>
        <v>0</v>
      </c>
      <c r="U15" s="217"/>
      <c r="V15" s="217"/>
      <c r="W15" s="216">
        <f t="shared" si="0"/>
        <v>0</v>
      </c>
      <c r="X15" s="50"/>
    </row>
    <row r="16" spans="2:101" s="30" customFormat="1">
      <c r="B16" s="62"/>
      <c r="C16" s="7">
        <f t="shared" si="1"/>
        <v>5</v>
      </c>
      <c r="D16" s="13" t="s">
        <v>421</v>
      </c>
      <c r="E16" s="48" t="s">
        <v>15</v>
      </c>
      <c r="F16" s="49">
        <v>1</v>
      </c>
      <c r="G16" s="88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0"/>
      <c r="V16" s="210"/>
      <c r="W16" s="216">
        <f t="shared" ref="W16" si="3">SUM(H16:V16)</f>
        <v>0</v>
      </c>
      <c r="X16" s="50"/>
    </row>
    <row r="17" spans="2:24" s="30" customFormat="1">
      <c r="B17" s="62"/>
      <c r="C17" s="7">
        <f t="shared" si="1"/>
        <v>6</v>
      </c>
      <c r="D17" s="13" t="s">
        <v>422</v>
      </c>
      <c r="E17" s="48" t="s">
        <v>15</v>
      </c>
      <c r="F17" s="49">
        <v>1</v>
      </c>
      <c r="G17" s="88"/>
      <c r="H17" s="92">
        <f>H15-H16</f>
        <v>0</v>
      </c>
      <c r="I17" s="92">
        <f t="shared" ref="I17:T17" si="4">I15-I16</f>
        <v>0</v>
      </c>
      <c r="J17" s="92">
        <f t="shared" si="4"/>
        <v>0</v>
      </c>
      <c r="K17" s="92">
        <f t="shared" si="4"/>
        <v>0</v>
      </c>
      <c r="L17" s="92">
        <f t="shared" si="4"/>
        <v>0</v>
      </c>
      <c r="M17" s="92">
        <f t="shared" si="4"/>
        <v>0</v>
      </c>
      <c r="N17" s="92">
        <f t="shared" si="4"/>
        <v>0</v>
      </c>
      <c r="O17" s="92">
        <f t="shared" si="4"/>
        <v>0</v>
      </c>
      <c r="P17" s="92">
        <f t="shared" si="4"/>
        <v>0</v>
      </c>
      <c r="Q17" s="92">
        <f t="shared" si="4"/>
        <v>0</v>
      </c>
      <c r="R17" s="92">
        <f t="shared" si="4"/>
        <v>0</v>
      </c>
      <c r="S17" s="92">
        <f t="shared" si="4"/>
        <v>0</v>
      </c>
      <c r="T17" s="92">
        <f t="shared" si="4"/>
        <v>0</v>
      </c>
      <c r="U17" s="217"/>
      <c r="V17" s="217"/>
      <c r="W17" s="216">
        <f t="shared" ref="W17" si="5">SUM(H17:V17)</f>
        <v>0</v>
      </c>
      <c r="X17" s="50"/>
    </row>
    <row r="18" spans="2:24" s="30" customFormat="1">
      <c r="B18" s="62"/>
      <c r="C18" s="85"/>
      <c r="D18" s="86"/>
      <c r="E18" s="87"/>
      <c r="F18" s="88"/>
      <c r="G18" s="88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50"/>
    </row>
    <row r="19" spans="2:24" s="30" customFormat="1">
      <c r="B19" s="62"/>
      <c r="C19" s="39"/>
      <c r="D19" s="26"/>
      <c r="E19" s="15"/>
      <c r="F19" s="15"/>
      <c r="G19" s="15"/>
      <c r="H19" s="389" t="s">
        <v>317</v>
      </c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50"/>
    </row>
    <row r="20" spans="2:24" s="30" customFormat="1">
      <c r="B20" s="62"/>
      <c r="C20" s="40"/>
      <c r="D20" s="83"/>
      <c r="E20" s="12"/>
      <c r="F20" s="12"/>
      <c r="G20" s="15"/>
      <c r="H20" s="390" t="s">
        <v>319</v>
      </c>
      <c r="I20" s="390" t="s">
        <v>320</v>
      </c>
      <c r="J20" s="390" t="s">
        <v>321</v>
      </c>
      <c r="K20" s="390" t="s">
        <v>322</v>
      </c>
      <c r="L20" s="390" t="s">
        <v>323</v>
      </c>
      <c r="M20" s="390" t="s">
        <v>324</v>
      </c>
      <c r="N20" s="390" t="s">
        <v>325</v>
      </c>
      <c r="O20" s="390"/>
      <c r="P20" s="390"/>
      <c r="Q20" s="390"/>
      <c r="R20" s="390"/>
      <c r="S20" s="390"/>
      <c r="T20" s="390"/>
      <c r="U20" s="212"/>
      <c r="V20" s="212"/>
      <c r="W20" s="390" t="s">
        <v>318</v>
      </c>
      <c r="X20" s="50"/>
    </row>
    <row r="21" spans="2:24" s="30" customFormat="1">
      <c r="B21" s="62"/>
      <c r="C21" s="42"/>
      <c r="D21" s="84" t="s">
        <v>5</v>
      </c>
      <c r="E21" s="3" t="s">
        <v>6</v>
      </c>
      <c r="F21" s="3" t="s">
        <v>7</v>
      </c>
      <c r="G21" s="17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213"/>
      <c r="V21" s="213"/>
      <c r="W21" s="391"/>
      <c r="X21" s="50"/>
    </row>
    <row r="22" spans="2:24" s="30" customFormat="1" ht="25.25" customHeight="1">
      <c r="B22" s="62"/>
      <c r="C22" s="44"/>
      <c r="D22" s="82"/>
      <c r="E22" s="8"/>
      <c r="F22" s="8"/>
      <c r="G22" s="15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214"/>
      <c r="V22" s="214"/>
      <c r="W22" s="392"/>
      <c r="X22" s="50"/>
    </row>
    <row r="23" spans="2:24" s="30" customFormat="1">
      <c r="B23" s="62"/>
      <c r="D23" s="80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50"/>
    </row>
    <row r="24" spans="2:24" s="30" customFormat="1">
      <c r="B24" s="62"/>
      <c r="C24" s="46" t="s">
        <v>1</v>
      </c>
      <c r="D24" s="79" t="s">
        <v>424</v>
      </c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X24" s="50"/>
    </row>
    <row r="25" spans="2:24" s="30" customFormat="1">
      <c r="B25" s="62"/>
      <c r="C25" s="7">
        <f>C17+1</f>
        <v>7</v>
      </c>
      <c r="D25" s="13" t="s">
        <v>419</v>
      </c>
      <c r="E25" s="48" t="s">
        <v>15</v>
      </c>
      <c r="F25" s="49">
        <v>1</v>
      </c>
      <c r="G25" s="88"/>
      <c r="H25" s="21"/>
      <c r="I25" s="21"/>
      <c r="J25" s="21"/>
      <c r="K25" s="21"/>
      <c r="L25" s="21"/>
      <c r="M25" s="21"/>
      <c r="N25" s="21"/>
      <c r="O25" s="210"/>
      <c r="P25" s="210"/>
      <c r="Q25" s="210"/>
      <c r="R25" s="210"/>
      <c r="S25" s="210"/>
      <c r="T25" s="210"/>
      <c r="U25" s="220"/>
      <c r="V25" s="210"/>
      <c r="W25" s="216">
        <f>SUM(H25:V25)</f>
        <v>0</v>
      </c>
      <c r="X25" s="50"/>
    </row>
    <row r="26" spans="2:24" s="30" customFormat="1">
      <c r="B26" s="62"/>
      <c r="C26" s="7">
        <f>C25+1</f>
        <v>8</v>
      </c>
      <c r="D26" s="13" t="s">
        <v>407</v>
      </c>
      <c r="E26" s="48" t="s">
        <v>15</v>
      </c>
      <c r="F26" s="49">
        <v>1</v>
      </c>
      <c r="G26" s="88"/>
      <c r="H26" s="21"/>
      <c r="I26" s="21"/>
      <c r="J26" s="21"/>
      <c r="K26" s="21"/>
      <c r="L26" s="21"/>
      <c r="M26" s="21"/>
      <c r="N26" s="21"/>
      <c r="O26" s="210"/>
      <c r="P26" s="210"/>
      <c r="Q26" s="210"/>
      <c r="R26" s="210"/>
      <c r="S26" s="210"/>
      <c r="T26" s="210"/>
      <c r="U26" s="215"/>
      <c r="V26" s="210"/>
      <c r="W26" s="216">
        <f>SUM(H26:V26)</f>
        <v>0</v>
      </c>
      <c r="X26" s="50"/>
    </row>
    <row r="27" spans="2:24" s="30" customFormat="1">
      <c r="B27" s="62"/>
      <c r="C27" s="7">
        <f t="shared" ref="C27:C30" si="6">C26+1</f>
        <v>9</v>
      </c>
      <c r="D27" s="13" t="s">
        <v>418</v>
      </c>
      <c r="E27" s="48" t="s">
        <v>15</v>
      </c>
      <c r="F27" s="49">
        <v>1</v>
      </c>
      <c r="G27" s="88"/>
      <c r="H27" s="21"/>
      <c r="I27" s="21"/>
      <c r="J27" s="21"/>
      <c r="K27" s="21"/>
      <c r="L27" s="21"/>
      <c r="M27" s="21"/>
      <c r="N27" s="21"/>
      <c r="O27" s="210"/>
      <c r="P27" s="210"/>
      <c r="Q27" s="210"/>
      <c r="R27" s="210"/>
      <c r="S27" s="210"/>
      <c r="T27" s="210"/>
      <c r="U27" s="215"/>
      <c r="V27" s="210"/>
      <c r="W27" s="216">
        <f t="shared" ref="W27:W28" si="7">SUM(H27:V27)</f>
        <v>0</v>
      </c>
      <c r="X27" s="50"/>
    </row>
    <row r="28" spans="2:24" s="30" customFormat="1">
      <c r="B28" s="62"/>
      <c r="C28" s="7">
        <f t="shared" si="6"/>
        <v>10</v>
      </c>
      <c r="D28" s="13" t="s">
        <v>420</v>
      </c>
      <c r="E28" s="48" t="s">
        <v>15</v>
      </c>
      <c r="F28" s="49">
        <v>1</v>
      </c>
      <c r="G28" s="88"/>
      <c r="H28" s="92">
        <f>SUM(H25:H27)</f>
        <v>0</v>
      </c>
      <c r="I28" s="92">
        <f t="shared" ref="I28:N28" si="8">SUM(I25:I27)</f>
        <v>0</v>
      </c>
      <c r="J28" s="92">
        <f t="shared" si="8"/>
        <v>0</v>
      </c>
      <c r="K28" s="92">
        <f t="shared" si="8"/>
        <v>0</v>
      </c>
      <c r="L28" s="92">
        <f t="shared" si="8"/>
        <v>0</v>
      </c>
      <c r="M28" s="92">
        <f t="shared" si="8"/>
        <v>0</v>
      </c>
      <c r="N28" s="92">
        <f t="shared" si="8"/>
        <v>0</v>
      </c>
      <c r="O28" s="229"/>
      <c r="P28" s="229"/>
      <c r="Q28" s="229"/>
      <c r="R28" s="229"/>
      <c r="S28" s="229"/>
      <c r="T28" s="229"/>
      <c r="U28" s="230"/>
      <c r="V28" s="231"/>
      <c r="W28" s="216">
        <f t="shared" si="7"/>
        <v>0</v>
      </c>
      <c r="X28" s="50"/>
    </row>
    <row r="29" spans="2:24" s="30" customFormat="1">
      <c r="B29" s="62"/>
      <c r="C29" s="7">
        <f t="shared" si="6"/>
        <v>11</v>
      </c>
      <c r="D29" s="13" t="s">
        <v>421</v>
      </c>
      <c r="E29" s="48" t="s">
        <v>15</v>
      </c>
      <c r="F29" s="49">
        <v>1</v>
      </c>
      <c r="G29" s="88"/>
      <c r="H29" s="21"/>
      <c r="I29" s="21"/>
      <c r="J29" s="21"/>
      <c r="K29" s="21"/>
      <c r="L29" s="21"/>
      <c r="M29" s="21"/>
      <c r="N29" s="21"/>
      <c r="O29" s="210"/>
      <c r="P29" s="210"/>
      <c r="Q29" s="210"/>
      <c r="R29" s="210"/>
      <c r="S29" s="210"/>
      <c r="T29" s="210"/>
      <c r="U29" s="220"/>
      <c r="V29" s="210"/>
      <c r="W29" s="216">
        <f>SUM(H29:T29)</f>
        <v>0</v>
      </c>
      <c r="X29" s="50"/>
    </row>
    <row r="30" spans="2:24" s="30" customFormat="1">
      <c r="B30" s="62"/>
      <c r="C30" s="7">
        <f t="shared" si="6"/>
        <v>12</v>
      </c>
      <c r="D30" s="13" t="s">
        <v>422</v>
      </c>
      <c r="E30" s="48" t="s">
        <v>15</v>
      </c>
      <c r="F30" s="49">
        <v>1</v>
      </c>
      <c r="G30" s="88"/>
      <c r="H30" s="92">
        <f>H28-H29</f>
        <v>0</v>
      </c>
      <c r="I30" s="92">
        <f t="shared" ref="I30:N30" si="9">I28-I29</f>
        <v>0</v>
      </c>
      <c r="J30" s="92">
        <f t="shared" si="9"/>
        <v>0</v>
      </c>
      <c r="K30" s="92">
        <f t="shared" si="9"/>
        <v>0</v>
      </c>
      <c r="L30" s="92">
        <f t="shared" si="9"/>
        <v>0</v>
      </c>
      <c r="M30" s="92">
        <f t="shared" si="9"/>
        <v>0</v>
      </c>
      <c r="N30" s="92">
        <f t="shared" si="9"/>
        <v>0</v>
      </c>
      <c r="O30" s="229"/>
      <c r="P30" s="229"/>
      <c r="Q30" s="229"/>
      <c r="R30" s="229"/>
      <c r="S30" s="229"/>
      <c r="T30" s="229"/>
      <c r="U30" s="230"/>
      <c r="V30" s="231"/>
      <c r="W30" s="216">
        <f>SUM(H30:T30)</f>
        <v>0</v>
      </c>
      <c r="X30" s="50"/>
    </row>
    <row r="31" spans="2:24" s="30" customFormat="1">
      <c r="B31" s="62"/>
      <c r="C31" s="85"/>
      <c r="D31" s="86"/>
      <c r="E31" s="87"/>
      <c r="F31" s="88"/>
      <c r="G31" s="8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50"/>
    </row>
    <row r="32" spans="2:24" s="30" customFormat="1">
      <c r="B32" s="62"/>
      <c r="C32" s="85"/>
      <c r="D32" s="86"/>
      <c r="E32" s="87"/>
      <c r="F32" s="88"/>
      <c r="G32" s="88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50"/>
    </row>
    <row r="33" spans="2:24" s="30" customFormat="1">
      <c r="B33" s="62"/>
      <c r="C33" s="39"/>
      <c r="D33" s="26"/>
      <c r="E33" s="15"/>
      <c r="F33" s="15"/>
      <c r="G33" s="15"/>
      <c r="H33" s="389" t="s">
        <v>327</v>
      </c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50"/>
    </row>
    <row r="34" spans="2:24" s="30" customFormat="1">
      <c r="B34" s="62"/>
      <c r="C34" s="40"/>
      <c r="D34" s="83"/>
      <c r="E34" s="12"/>
      <c r="F34" s="12"/>
      <c r="G34" s="15"/>
      <c r="H34" s="390" t="s">
        <v>328</v>
      </c>
      <c r="I34" s="390" t="s">
        <v>329</v>
      </c>
      <c r="J34" s="390" t="s">
        <v>330</v>
      </c>
      <c r="K34" s="390" t="s">
        <v>331</v>
      </c>
      <c r="L34" s="390" t="s">
        <v>332</v>
      </c>
      <c r="M34" s="390" t="s">
        <v>333</v>
      </c>
      <c r="N34" s="390" t="s">
        <v>334</v>
      </c>
      <c r="O34" s="390" t="s">
        <v>335</v>
      </c>
      <c r="P34" s="390" t="s">
        <v>336</v>
      </c>
      <c r="Q34" s="390" t="s">
        <v>337</v>
      </c>
      <c r="R34" s="390" t="s">
        <v>338</v>
      </c>
      <c r="S34" s="390" t="s">
        <v>339</v>
      </c>
      <c r="T34" s="390" t="s">
        <v>340</v>
      </c>
      <c r="U34" s="390" t="s">
        <v>341</v>
      </c>
      <c r="V34" s="390" t="s">
        <v>342</v>
      </c>
      <c r="W34" s="390" t="s">
        <v>326</v>
      </c>
      <c r="X34" s="50"/>
    </row>
    <row r="35" spans="2:24" s="30" customFormat="1">
      <c r="B35" s="62"/>
      <c r="C35" s="42"/>
      <c r="D35" s="84" t="s">
        <v>5</v>
      </c>
      <c r="E35" s="3" t="s">
        <v>6</v>
      </c>
      <c r="F35" s="3" t="s">
        <v>7</v>
      </c>
      <c r="G35" s="17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50"/>
    </row>
    <row r="36" spans="2:24" s="30" customFormat="1" ht="25.25" customHeight="1">
      <c r="B36" s="62"/>
      <c r="C36" s="44"/>
      <c r="D36" s="82"/>
      <c r="E36" s="8"/>
      <c r="F36" s="8"/>
      <c r="G36" s="15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50"/>
    </row>
    <row r="37" spans="2:24" s="30" customFormat="1">
      <c r="B37" s="62"/>
      <c r="D37" s="80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50"/>
    </row>
    <row r="38" spans="2:24" s="30" customFormat="1">
      <c r="B38" s="62"/>
      <c r="C38" s="46" t="s">
        <v>8</v>
      </c>
      <c r="D38" s="79" t="s">
        <v>425</v>
      </c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X38" s="50"/>
    </row>
    <row r="39" spans="2:24" s="30" customFormat="1">
      <c r="B39" s="62"/>
      <c r="C39" s="7">
        <f>C30+1</f>
        <v>13</v>
      </c>
      <c r="D39" s="13" t="s">
        <v>419</v>
      </c>
      <c r="E39" s="48" t="s">
        <v>15</v>
      </c>
      <c r="F39" s="49">
        <v>1</v>
      </c>
      <c r="G39" s="8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6">
        <f>SUM(H39:V39)</f>
        <v>0</v>
      </c>
      <c r="X39" s="50"/>
    </row>
    <row r="40" spans="2:24" s="30" customFormat="1">
      <c r="B40" s="62"/>
      <c r="C40" s="7">
        <f>C39+1</f>
        <v>14</v>
      </c>
      <c r="D40" s="13" t="s">
        <v>407</v>
      </c>
      <c r="E40" s="48" t="s">
        <v>15</v>
      </c>
      <c r="F40" s="49">
        <v>1</v>
      </c>
      <c r="G40" s="88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6">
        <f>SUM(H40:V40)</f>
        <v>0</v>
      </c>
      <c r="X40" s="50"/>
    </row>
    <row r="41" spans="2:24" s="30" customFormat="1">
      <c r="B41" s="62"/>
      <c r="C41" s="7">
        <f t="shared" ref="C41:C44" si="10">C40+1</f>
        <v>15</v>
      </c>
      <c r="D41" s="13" t="s">
        <v>418</v>
      </c>
      <c r="E41" s="48" t="s">
        <v>15</v>
      </c>
      <c r="F41" s="49">
        <v>1</v>
      </c>
      <c r="G41" s="88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6">
        <f t="shared" ref="W41:W42" si="11">SUM(H41:V41)</f>
        <v>0</v>
      </c>
      <c r="X41" s="50"/>
    </row>
    <row r="42" spans="2:24" s="30" customFormat="1">
      <c r="B42" s="62"/>
      <c r="C42" s="7">
        <f t="shared" si="10"/>
        <v>16</v>
      </c>
      <c r="D42" s="13" t="s">
        <v>420</v>
      </c>
      <c r="E42" s="48" t="s">
        <v>15</v>
      </c>
      <c r="F42" s="49">
        <v>1</v>
      </c>
      <c r="G42" s="88"/>
      <c r="H42" s="92">
        <f>SUM(H39:H41)</f>
        <v>0</v>
      </c>
      <c r="I42" s="92">
        <f t="shared" ref="I42:V42" si="12">SUM(I39:I41)</f>
        <v>0</v>
      </c>
      <c r="J42" s="92">
        <f t="shared" si="12"/>
        <v>0</v>
      </c>
      <c r="K42" s="92">
        <f t="shared" si="12"/>
        <v>0</v>
      </c>
      <c r="L42" s="92">
        <f t="shared" si="12"/>
        <v>0</v>
      </c>
      <c r="M42" s="92">
        <f t="shared" si="12"/>
        <v>0</v>
      </c>
      <c r="N42" s="92">
        <f t="shared" si="12"/>
        <v>0</v>
      </c>
      <c r="O42" s="92">
        <f t="shared" si="12"/>
        <v>0</v>
      </c>
      <c r="P42" s="92">
        <f t="shared" si="12"/>
        <v>0</v>
      </c>
      <c r="Q42" s="92">
        <f t="shared" si="12"/>
        <v>0</v>
      </c>
      <c r="R42" s="92">
        <f t="shared" si="12"/>
        <v>0</v>
      </c>
      <c r="S42" s="92">
        <f t="shared" si="12"/>
        <v>0</v>
      </c>
      <c r="T42" s="92">
        <f t="shared" si="12"/>
        <v>0</v>
      </c>
      <c r="U42" s="92">
        <f t="shared" si="12"/>
        <v>0</v>
      </c>
      <c r="V42" s="92">
        <f t="shared" si="12"/>
        <v>0</v>
      </c>
      <c r="W42" s="216">
        <f t="shared" si="11"/>
        <v>0</v>
      </c>
      <c r="X42" s="50"/>
    </row>
    <row r="43" spans="2:24" s="30" customFormat="1">
      <c r="B43" s="62"/>
      <c r="C43" s="7">
        <f t="shared" si="10"/>
        <v>17</v>
      </c>
      <c r="D43" s="13" t="s">
        <v>421</v>
      </c>
      <c r="E43" s="48" t="s">
        <v>15</v>
      </c>
      <c r="F43" s="49">
        <v>1</v>
      </c>
      <c r="G43" s="88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6">
        <f>SUM(H43:T43)</f>
        <v>0</v>
      </c>
      <c r="X43" s="50"/>
    </row>
    <row r="44" spans="2:24" s="30" customFormat="1">
      <c r="B44" s="62"/>
      <c r="C44" s="7">
        <f t="shared" si="10"/>
        <v>18</v>
      </c>
      <c r="D44" s="13" t="s">
        <v>422</v>
      </c>
      <c r="E44" s="48" t="s">
        <v>15</v>
      </c>
      <c r="F44" s="49">
        <v>1</v>
      </c>
      <c r="G44" s="88"/>
      <c r="H44" s="92">
        <f>H42-H43</f>
        <v>0</v>
      </c>
      <c r="I44" s="92">
        <f t="shared" ref="I44:V44" si="13">I42-I43</f>
        <v>0</v>
      </c>
      <c r="J44" s="92">
        <f t="shared" si="13"/>
        <v>0</v>
      </c>
      <c r="K44" s="92">
        <f t="shared" si="13"/>
        <v>0</v>
      </c>
      <c r="L44" s="92">
        <f t="shared" si="13"/>
        <v>0</v>
      </c>
      <c r="M44" s="92">
        <f t="shared" si="13"/>
        <v>0</v>
      </c>
      <c r="N44" s="92">
        <f t="shared" si="13"/>
        <v>0</v>
      </c>
      <c r="O44" s="92">
        <f t="shared" si="13"/>
        <v>0</v>
      </c>
      <c r="P44" s="92">
        <f t="shared" si="13"/>
        <v>0</v>
      </c>
      <c r="Q44" s="92">
        <f t="shared" si="13"/>
        <v>0</v>
      </c>
      <c r="R44" s="92">
        <f t="shared" si="13"/>
        <v>0</v>
      </c>
      <c r="S44" s="92">
        <f t="shared" si="13"/>
        <v>0</v>
      </c>
      <c r="T44" s="92">
        <f t="shared" si="13"/>
        <v>0</v>
      </c>
      <c r="U44" s="92">
        <f t="shared" si="13"/>
        <v>0</v>
      </c>
      <c r="V44" s="92">
        <f t="shared" si="13"/>
        <v>0</v>
      </c>
      <c r="W44" s="216">
        <f>SUM(H44:T44)</f>
        <v>0</v>
      </c>
      <c r="X44" s="50"/>
    </row>
    <row r="45" spans="2:24" s="30" customFormat="1">
      <c r="B45" s="62"/>
      <c r="C45" s="15"/>
      <c r="D45" s="28"/>
      <c r="E45" s="27"/>
      <c r="F45" s="15"/>
      <c r="G45" s="15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50"/>
    </row>
    <row r="46" spans="2:24" s="30" customFormat="1">
      <c r="B46" s="62"/>
      <c r="C46" s="85"/>
      <c r="D46" s="86"/>
      <c r="E46" s="87"/>
      <c r="F46" s="88"/>
      <c r="G46" s="88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50"/>
    </row>
    <row r="47" spans="2:24" s="30" customFormat="1">
      <c r="B47" s="62"/>
      <c r="C47" s="39"/>
      <c r="D47" s="26"/>
      <c r="E47" s="15"/>
      <c r="F47" s="15"/>
      <c r="G47" s="15"/>
      <c r="H47" s="389" t="s">
        <v>343</v>
      </c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50"/>
    </row>
    <row r="48" spans="2:24" s="30" customFormat="1">
      <c r="B48" s="62"/>
      <c r="C48" s="40"/>
      <c r="D48" s="83"/>
      <c r="E48" s="12"/>
      <c r="F48" s="12"/>
      <c r="G48" s="15"/>
      <c r="H48" s="390" t="s">
        <v>345</v>
      </c>
      <c r="I48" s="390" t="s">
        <v>346</v>
      </c>
      <c r="J48" s="390" t="s">
        <v>347</v>
      </c>
      <c r="K48" s="390" t="s">
        <v>348</v>
      </c>
      <c r="L48" s="390" t="s">
        <v>349</v>
      </c>
      <c r="M48" s="390" t="s">
        <v>350</v>
      </c>
      <c r="N48" s="390" t="s">
        <v>351</v>
      </c>
      <c r="O48" s="390" t="s">
        <v>352</v>
      </c>
      <c r="P48" s="390"/>
      <c r="Q48" s="390"/>
      <c r="R48" s="390"/>
      <c r="S48" s="390"/>
      <c r="T48" s="390"/>
      <c r="U48" s="212"/>
      <c r="V48" s="212"/>
      <c r="W48" s="390" t="s">
        <v>344</v>
      </c>
      <c r="X48" s="50"/>
    </row>
    <row r="49" spans="2:24" s="30" customFormat="1">
      <c r="B49" s="62"/>
      <c r="C49" s="42"/>
      <c r="D49" s="84" t="s">
        <v>5</v>
      </c>
      <c r="E49" s="3" t="s">
        <v>6</v>
      </c>
      <c r="F49" s="3" t="s">
        <v>7</v>
      </c>
      <c r="G49" s="17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213"/>
      <c r="V49" s="213"/>
      <c r="W49" s="391"/>
      <c r="X49" s="50"/>
    </row>
    <row r="50" spans="2:24" s="30" customFormat="1" ht="29" customHeight="1">
      <c r="B50" s="62"/>
      <c r="C50" s="44"/>
      <c r="D50" s="82"/>
      <c r="E50" s="8"/>
      <c r="F50" s="8"/>
      <c r="G50" s="15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214"/>
      <c r="V50" s="214"/>
      <c r="W50" s="392"/>
      <c r="X50" s="50"/>
    </row>
    <row r="51" spans="2:24" s="30" customFormat="1">
      <c r="B51" s="62"/>
      <c r="D51" s="80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50"/>
    </row>
    <row r="52" spans="2:24" s="30" customFormat="1">
      <c r="B52" s="62"/>
      <c r="C52" s="46" t="s">
        <v>9</v>
      </c>
      <c r="D52" s="79" t="s">
        <v>426</v>
      </c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X52" s="50"/>
    </row>
    <row r="53" spans="2:24" s="30" customFormat="1">
      <c r="B53" s="62"/>
      <c r="C53" s="7">
        <f>C44+1</f>
        <v>19</v>
      </c>
      <c r="D53" s="13" t="s">
        <v>419</v>
      </c>
      <c r="E53" s="48" t="s">
        <v>15</v>
      </c>
      <c r="F53" s="49">
        <v>1</v>
      </c>
      <c r="G53" s="88"/>
      <c r="H53" s="21"/>
      <c r="I53" s="21"/>
      <c r="J53" s="21"/>
      <c r="K53" s="21"/>
      <c r="L53" s="21"/>
      <c r="M53" s="21"/>
      <c r="N53" s="21"/>
      <c r="O53" s="21"/>
      <c r="P53" s="209"/>
      <c r="Q53" s="209"/>
      <c r="R53" s="209"/>
      <c r="S53" s="209"/>
      <c r="T53" s="218"/>
      <c r="U53" s="209"/>
      <c r="V53" s="209"/>
      <c r="W53" s="216">
        <f>SUM(H53:V53)</f>
        <v>0</v>
      </c>
      <c r="X53" s="50"/>
    </row>
    <row r="54" spans="2:24" s="30" customFormat="1">
      <c r="B54" s="62"/>
      <c r="C54" s="7">
        <f>C53+1</f>
        <v>20</v>
      </c>
      <c r="D54" s="13" t="s">
        <v>407</v>
      </c>
      <c r="E54" s="48" t="s">
        <v>15</v>
      </c>
      <c r="F54" s="49">
        <v>1</v>
      </c>
      <c r="G54" s="88"/>
      <c r="H54" s="21"/>
      <c r="I54" s="21"/>
      <c r="J54" s="21"/>
      <c r="K54" s="21"/>
      <c r="L54" s="21"/>
      <c r="M54" s="21"/>
      <c r="N54" s="21"/>
      <c r="O54" s="21"/>
      <c r="P54" s="210"/>
      <c r="Q54" s="210"/>
      <c r="R54" s="210"/>
      <c r="S54" s="210"/>
      <c r="T54" s="220"/>
      <c r="U54" s="210"/>
      <c r="V54" s="210"/>
      <c r="W54" s="216">
        <f>SUM(H54:V54)</f>
        <v>0</v>
      </c>
      <c r="X54" s="50"/>
    </row>
    <row r="55" spans="2:24" s="30" customFormat="1">
      <c r="B55" s="62"/>
      <c r="C55" s="7">
        <f t="shared" ref="C55:C58" si="14">C54+1</f>
        <v>21</v>
      </c>
      <c r="D55" s="13" t="s">
        <v>418</v>
      </c>
      <c r="E55" s="48" t="s">
        <v>15</v>
      </c>
      <c r="F55" s="49">
        <v>1</v>
      </c>
      <c r="G55" s="88"/>
      <c r="H55" s="21"/>
      <c r="I55" s="21"/>
      <c r="J55" s="21"/>
      <c r="K55" s="21"/>
      <c r="L55" s="21"/>
      <c r="M55" s="21"/>
      <c r="N55" s="21"/>
      <c r="O55" s="21"/>
      <c r="P55" s="151"/>
      <c r="Q55" s="151"/>
      <c r="R55" s="151"/>
      <c r="S55" s="151"/>
      <c r="T55" s="221"/>
      <c r="U55" s="151"/>
      <c r="V55" s="151"/>
      <c r="W55" s="216">
        <f t="shared" ref="W55:W56" si="15">SUM(H55:V55)</f>
        <v>0</v>
      </c>
      <c r="X55" s="50"/>
    </row>
    <row r="56" spans="2:24" s="30" customFormat="1">
      <c r="B56" s="62"/>
      <c r="C56" s="7">
        <f t="shared" si="14"/>
        <v>22</v>
      </c>
      <c r="D56" s="13" t="s">
        <v>420</v>
      </c>
      <c r="E56" s="48" t="s">
        <v>15</v>
      </c>
      <c r="F56" s="49">
        <v>1</v>
      </c>
      <c r="G56" s="88"/>
      <c r="H56" s="92">
        <f>SUM(H53:H55)</f>
        <v>0</v>
      </c>
      <c r="I56" s="92">
        <f t="shared" ref="I56:O56" si="16">SUM(I53:I55)</f>
        <v>0</v>
      </c>
      <c r="J56" s="92">
        <f t="shared" si="16"/>
        <v>0</v>
      </c>
      <c r="K56" s="92">
        <f t="shared" si="16"/>
        <v>0</v>
      </c>
      <c r="L56" s="92">
        <f t="shared" si="16"/>
        <v>0</v>
      </c>
      <c r="M56" s="92">
        <f t="shared" si="16"/>
        <v>0</v>
      </c>
      <c r="N56" s="92">
        <f t="shared" si="16"/>
        <v>0</v>
      </c>
      <c r="O56" s="92">
        <f t="shared" si="16"/>
        <v>0</v>
      </c>
      <c r="P56" s="211"/>
      <c r="Q56" s="211"/>
      <c r="R56" s="211"/>
      <c r="S56" s="211"/>
      <c r="T56" s="219"/>
      <c r="U56" s="217"/>
      <c r="V56" s="217"/>
      <c r="W56" s="216">
        <f t="shared" si="15"/>
        <v>0</v>
      </c>
      <c r="X56" s="50"/>
    </row>
    <row r="57" spans="2:24" s="30" customFormat="1">
      <c r="B57" s="62"/>
      <c r="C57" s="7">
        <f t="shared" si="14"/>
        <v>23</v>
      </c>
      <c r="D57" s="13" t="s">
        <v>421</v>
      </c>
      <c r="E57" s="48" t="s">
        <v>15</v>
      </c>
      <c r="F57" s="49">
        <v>1</v>
      </c>
      <c r="G57" s="88"/>
      <c r="H57" s="21"/>
      <c r="I57" s="21"/>
      <c r="J57" s="21"/>
      <c r="K57" s="21"/>
      <c r="L57" s="21"/>
      <c r="M57" s="21"/>
      <c r="N57" s="21"/>
      <c r="O57" s="21"/>
      <c r="P57" s="209"/>
      <c r="Q57" s="209"/>
      <c r="R57" s="209"/>
      <c r="S57" s="209"/>
      <c r="T57" s="218"/>
      <c r="U57" s="209"/>
      <c r="V57" s="209"/>
      <c r="W57" s="216">
        <f>SUM(H57:T57)</f>
        <v>0</v>
      </c>
      <c r="X57" s="50"/>
    </row>
    <row r="58" spans="2:24" s="30" customFormat="1">
      <c r="B58" s="62"/>
      <c r="C58" s="7">
        <f t="shared" si="14"/>
        <v>24</v>
      </c>
      <c r="D58" s="13" t="s">
        <v>422</v>
      </c>
      <c r="E58" s="48" t="s">
        <v>15</v>
      </c>
      <c r="F58" s="49">
        <v>1</v>
      </c>
      <c r="G58" s="88"/>
      <c r="H58" s="92">
        <f>H56-H57</f>
        <v>0</v>
      </c>
      <c r="I58" s="92">
        <f t="shared" ref="I58:O58" si="17">I56-I57</f>
        <v>0</v>
      </c>
      <c r="J58" s="92">
        <f t="shared" si="17"/>
        <v>0</v>
      </c>
      <c r="K58" s="92">
        <f t="shared" si="17"/>
        <v>0</v>
      </c>
      <c r="L58" s="92">
        <f t="shared" si="17"/>
        <v>0</v>
      </c>
      <c r="M58" s="92">
        <f t="shared" si="17"/>
        <v>0</v>
      </c>
      <c r="N58" s="92">
        <f t="shared" si="17"/>
        <v>0</v>
      </c>
      <c r="O58" s="92">
        <f t="shared" si="17"/>
        <v>0</v>
      </c>
      <c r="P58" s="211"/>
      <c r="Q58" s="211"/>
      <c r="R58" s="211"/>
      <c r="S58" s="211"/>
      <c r="T58" s="219"/>
      <c r="U58" s="217"/>
      <c r="V58" s="217"/>
      <c r="W58" s="216">
        <f>SUM(H58:T58)</f>
        <v>0</v>
      </c>
      <c r="X58" s="50"/>
    </row>
    <row r="59" spans="2:24" s="30" customFormat="1">
      <c r="B59" s="62"/>
      <c r="C59" s="15"/>
      <c r="D59" s="28"/>
      <c r="E59" s="27"/>
      <c r="F59" s="15"/>
      <c r="G59" s="15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50"/>
    </row>
    <row r="60" spans="2:24" s="30" customFormat="1">
      <c r="C60" s="15"/>
      <c r="D60" s="28"/>
      <c r="E60" s="27"/>
      <c r="F60" s="15"/>
      <c r="G60" s="1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50"/>
    </row>
    <row r="61" spans="2:24" s="30" customFormat="1">
      <c r="B61" s="62"/>
      <c r="C61" s="39"/>
      <c r="D61" s="26"/>
      <c r="E61" s="15"/>
      <c r="F61" s="15"/>
      <c r="G61" s="15"/>
      <c r="H61" s="389" t="s">
        <v>853</v>
      </c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50"/>
    </row>
    <row r="62" spans="2:24" s="30" customFormat="1">
      <c r="B62" s="62"/>
      <c r="C62" s="40"/>
      <c r="D62" s="83"/>
      <c r="E62" s="12"/>
      <c r="F62" s="12"/>
      <c r="G62" s="15"/>
      <c r="H62" s="390" t="s">
        <v>854</v>
      </c>
      <c r="I62" s="390" t="s">
        <v>855</v>
      </c>
      <c r="J62" s="390" t="s">
        <v>856</v>
      </c>
      <c r="K62" s="390" t="s">
        <v>857</v>
      </c>
      <c r="L62" s="390" t="s">
        <v>858</v>
      </c>
      <c r="M62" s="390" t="s">
        <v>859</v>
      </c>
      <c r="N62" s="390" t="s">
        <v>860</v>
      </c>
      <c r="O62" s="390" t="s">
        <v>861</v>
      </c>
      <c r="P62" s="390"/>
      <c r="Q62" s="390"/>
      <c r="R62" s="390"/>
      <c r="S62" s="390"/>
      <c r="T62" s="390"/>
      <c r="U62" s="212"/>
      <c r="V62" s="212"/>
      <c r="W62" s="390" t="s">
        <v>344</v>
      </c>
      <c r="X62" s="50"/>
    </row>
    <row r="63" spans="2:24" s="30" customFormat="1">
      <c r="B63" s="62"/>
      <c r="C63" s="42"/>
      <c r="D63" s="84" t="s">
        <v>5</v>
      </c>
      <c r="E63" s="3" t="s">
        <v>6</v>
      </c>
      <c r="F63" s="3" t="s">
        <v>7</v>
      </c>
      <c r="G63" s="17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213"/>
      <c r="V63" s="213"/>
      <c r="W63" s="391"/>
      <c r="X63" s="50"/>
    </row>
    <row r="64" spans="2:24" s="30" customFormat="1">
      <c r="B64" s="62"/>
      <c r="C64" s="44"/>
      <c r="D64" s="82"/>
      <c r="E64" s="8"/>
      <c r="F64" s="8"/>
      <c r="G64" s="15"/>
      <c r="H64" s="392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214"/>
      <c r="V64" s="214"/>
      <c r="W64" s="392"/>
      <c r="X64" s="50"/>
    </row>
    <row r="65" spans="1:24" s="30" customFormat="1">
      <c r="B65" s="62"/>
      <c r="D65" s="80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50"/>
    </row>
    <row r="66" spans="1:24" s="30" customFormat="1">
      <c r="B66" s="62"/>
      <c r="C66" s="46" t="s">
        <v>9</v>
      </c>
      <c r="D66" s="79" t="s">
        <v>863</v>
      </c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X66" s="50"/>
    </row>
    <row r="67" spans="1:24" s="30" customFormat="1">
      <c r="B67" s="62"/>
      <c r="C67" s="7">
        <f>C58+1</f>
        <v>25</v>
      </c>
      <c r="D67" s="13" t="s">
        <v>419</v>
      </c>
      <c r="E67" s="48" t="s">
        <v>15</v>
      </c>
      <c r="F67" s="49">
        <v>1</v>
      </c>
      <c r="G67" s="88"/>
      <c r="H67" s="21"/>
      <c r="I67" s="21"/>
      <c r="J67" s="21"/>
      <c r="K67" s="21"/>
      <c r="L67" s="21"/>
      <c r="M67" s="21"/>
      <c r="N67" s="21"/>
      <c r="O67" s="21"/>
      <c r="P67" s="209"/>
      <c r="Q67" s="209"/>
      <c r="R67" s="209"/>
      <c r="S67" s="209"/>
      <c r="T67" s="218"/>
      <c r="U67" s="209"/>
      <c r="V67" s="209"/>
      <c r="W67" s="216">
        <f>SUM(H67:V67)</f>
        <v>0</v>
      </c>
      <c r="X67" s="50"/>
    </row>
    <row r="68" spans="1:24" s="30" customFormat="1">
      <c r="B68" s="62"/>
      <c r="C68" s="7">
        <f>C67+1</f>
        <v>26</v>
      </c>
      <c r="D68" s="13" t="s">
        <v>407</v>
      </c>
      <c r="E68" s="48" t="s">
        <v>15</v>
      </c>
      <c r="F68" s="49">
        <v>1</v>
      </c>
      <c r="G68" s="88"/>
      <c r="H68" s="21"/>
      <c r="I68" s="21"/>
      <c r="J68" s="21"/>
      <c r="K68" s="21"/>
      <c r="L68" s="21"/>
      <c r="M68" s="21"/>
      <c r="N68" s="21"/>
      <c r="O68" s="21"/>
      <c r="P68" s="210"/>
      <c r="Q68" s="210"/>
      <c r="R68" s="210"/>
      <c r="S68" s="210"/>
      <c r="T68" s="220"/>
      <c r="U68" s="210"/>
      <c r="V68" s="210"/>
      <c r="W68" s="216">
        <f>SUM(H68:V68)</f>
        <v>0</v>
      </c>
      <c r="X68" s="50"/>
    </row>
    <row r="69" spans="1:24" s="30" customFormat="1">
      <c r="B69" s="62"/>
      <c r="C69" s="7">
        <f t="shared" ref="C69:C72" si="18">C68+1</f>
        <v>27</v>
      </c>
      <c r="D69" s="13" t="s">
        <v>418</v>
      </c>
      <c r="E69" s="48" t="s">
        <v>15</v>
      </c>
      <c r="F69" s="49">
        <v>1</v>
      </c>
      <c r="G69" s="88"/>
      <c r="H69" s="21"/>
      <c r="I69" s="21"/>
      <c r="J69" s="21"/>
      <c r="K69" s="21"/>
      <c r="L69" s="21"/>
      <c r="M69" s="21"/>
      <c r="N69" s="21"/>
      <c r="O69" s="21"/>
      <c r="P69" s="151"/>
      <c r="Q69" s="151"/>
      <c r="R69" s="151"/>
      <c r="S69" s="151"/>
      <c r="T69" s="221"/>
      <c r="U69" s="151"/>
      <c r="V69" s="151"/>
      <c r="W69" s="216">
        <f t="shared" ref="W69:W70" si="19">SUM(H69:V69)</f>
        <v>0</v>
      </c>
      <c r="X69" s="50"/>
    </row>
    <row r="70" spans="1:24" s="30" customFormat="1">
      <c r="B70" s="62"/>
      <c r="C70" s="7">
        <f t="shared" si="18"/>
        <v>28</v>
      </c>
      <c r="D70" s="13" t="s">
        <v>420</v>
      </c>
      <c r="E70" s="48" t="s">
        <v>15</v>
      </c>
      <c r="F70" s="49">
        <v>1</v>
      </c>
      <c r="G70" s="88"/>
      <c r="H70" s="92">
        <f>SUM(H67:H69)</f>
        <v>0</v>
      </c>
      <c r="I70" s="92">
        <f t="shared" ref="I70:O70" si="20">SUM(I67:I69)</f>
        <v>0</v>
      </c>
      <c r="J70" s="92">
        <f t="shared" si="20"/>
        <v>0</v>
      </c>
      <c r="K70" s="92">
        <f t="shared" si="20"/>
        <v>0</v>
      </c>
      <c r="L70" s="92">
        <f t="shared" si="20"/>
        <v>0</v>
      </c>
      <c r="M70" s="92">
        <f t="shared" si="20"/>
        <v>0</v>
      </c>
      <c r="N70" s="92">
        <f t="shared" si="20"/>
        <v>0</v>
      </c>
      <c r="O70" s="92">
        <f t="shared" si="20"/>
        <v>0</v>
      </c>
      <c r="P70" s="211"/>
      <c r="Q70" s="211"/>
      <c r="R70" s="211"/>
      <c r="S70" s="211"/>
      <c r="T70" s="219"/>
      <c r="U70" s="217"/>
      <c r="V70" s="217"/>
      <c r="W70" s="216">
        <f t="shared" si="19"/>
        <v>0</v>
      </c>
      <c r="X70" s="50"/>
    </row>
    <row r="71" spans="1:24" s="30" customFormat="1">
      <c r="A71" s="50"/>
      <c r="B71" s="62"/>
      <c r="C71" s="7">
        <f t="shared" si="18"/>
        <v>29</v>
      </c>
      <c r="D71" s="13" t="s">
        <v>421</v>
      </c>
      <c r="E71" s="48" t="s">
        <v>15</v>
      </c>
      <c r="F71" s="49">
        <v>1</v>
      </c>
      <c r="G71" s="88"/>
      <c r="H71" s="21"/>
      <c r="I71" s="21"/>
      <c r="J71" s="21"/>
      <c r="K71" s="21"/>
      <c r="L71" s="21"/>
      <c r="M71" s="21"/>
      <c r="N71" s="21"/>
      <c r="O71" s="21"/>
      <c r="P71" s="209"/>
      <c r="Q71" s="209"/>
      <c r="R71" s="209"/>
      <c r="S71" s="209"/>
      <c r="T71" s="218"/>
      <c r="U71" s="209"/>
      <c r="V71" s="209"/>
      <c r="W71" s="216">
        <f>SUM(H71:T71)</f>
        <v>0</v>
      </c>
      <c r="X71" s="50"/>
    </row>
    <row r="72" spans="1:24" s="30" customFormat="1">
      <c r="A72" s="50"/>
      <c r="B72" s="62"/>
      <c r="C72" s="7">
        <f t="shared" si="18"/>
        <v>30</v>
      </c>
      <c r="D72" s="13" t="s">
        <v>422</v>
      </c>
      <c r="E72" s="48" t="s">
        <v>15</v>
      </c>
      <c r="F72" s="49">
        <v>1</v>
      </c>
      <c r="G72" s="88"/>
      <c r="H72" s="92">
        <f>H70-H71</f>
        <v>0</v>
      </c>
      <c r="I72" s="92">
        <f t="shared" ref="I72:O72" si="21">I70-I71</f>
        <v>0</v>
      </c>
      <c r="J72" s="92">
        <f t="shared" si="21"/>
        <v>0</v>
      </c>
      <c r="K72" s="92">
        <f t="shared" si="21"/>
        <v>0</v>
      </c>
      <c r="L72" s="92">
        <f t="shared" si="21"/>
        <v>0</v>
      </c>
      <c r="M72" s="92">
        <f t="shared" si="21"/>
        <v>0</v>
      </c>
      <c r="N72" s="92">
        <f t="shared" si="21"/>
        <v>0</v>
      </c>
      <c r="O72" s="92">
        <f t="shared" si="21"/>
        <v>0</v>
      </c>
      <c r="P72" s="211"/>
      <c r="Q72" s="211"/>
      <c r="R72" s="211"/>
      <c r="S72" s="211"/>
      <c r="T72" s="219"/>
      <c r="U72" s="217"/>
      <c r="V72" s="217"/>
      <c r="W72" s="216">
        <f>SUM(H72:T72)</f>
        <v>0</v>
      </c>
      <c r="X72" s="50"/>
    </row>
    <row r="73" spans="1:24" s="30" customFormat="1">
      <c r="A73" s="50"/>
      <c r="D73" s="80"/>
      <c r="X73" s="50"/>
    </row>
    <row r="74" spans="1:24" s="30" customFormat="1">
      <c r="A74" s="50"/>
      <c r="D74" s="80"/>
      <c r="X74" s="50"/>
    </row>
    <row r="75" spans="1:24" s="30" customFormat="1">
      <c r="A75" s="50"/>
      <c r="C75" s="85"/>
      <c r="D75" s="86"/>
      <c r="E75" s="87"/>
      <c r="F75" s="87"/>
      <c r="G75" s="88"/>
      <c r="H75" s="88"/>
      <c r="I75" s="390" t="s">
        <v>464</v>
      </c>
      <c r="J75" s="390" t="s">
        <v>465</v>
      </c>
      <c r="X75" s="50"/>
    </row>
    <row r="76" spans="1:24" s="30" customFormat="1">
      <c r="A76" s="50"/>
      <c r="C76" s="85"/>
      <c r="D76" s="86"/>
      <c r="E76" s="87"/>
      <c r="F76" s="87"/>
      <c r="G76" s="88"/>
      <c r="H76" s="88"/>
      <c r="I76" s="391"/>
      <c r="J76" s="391"/>
      <c r="X76" s="50"/>
    </row>
    <row r="77" spans="1:24" s="30" customFormat="1">
      <c r="A77" s="50"/>
      <c r="C77" s="85"/>
      <c r="D77" s="86"/>
      <c r="E77" s="87"/>
      <c r="F77" s="87"/>
      <c r="G77" s="88"/>
      <c r="H77" s="88"/>
      <c r="I77" s="392"/>
      <c r="J77" s="392"/>
      <c r="X77" s="50"/>
    </row>
    <row r="78" spans="1:24" s="30" customFormat="1">
      <c r="A78" s="50"/>
      <c r="C78" s="85"/>
      <c r="D78" s="86"/>
      <c r="E78" s="87"/>
      <c r="F78" s="88"/>
      <c r="G78" s="88"/>
      <c r="H78" s="96"/>
      <c r="I78" s="96"/>
      <c r="J78" s="96"/>
      <c r="X78" s="50"/>
    </row>
    <row r="79" spans="1:24" s="30" customFormat="1">
      <c r="A79" s="50"/>
      <c r="C79" s="46" t="s">
        <v>11</v>
      </c>
      <c r="D79" s="79" t="s">
        <v>427</v>
      </c>
      <c r="E79" s="237" t="s">
        <v>462</v>
      </c>
      <c r="F79" s="18"/>
      <c r="G79" s="19"/>
      <c r="H79" s="88"/>
      <c r="I79" s="96"/>
      <c r="J79" s="96"/>
      <c r="X79" s="50"/>
    </row>
    <row r="80" spans="1:24" s="30" customFormat="1">
      <c r="A80" s="50"/>
      <c r="C80" s="7">
        <v>31</v>
      </c>
      <c r="D80" s="233" t="s">
        <v>428</v>
      </c>
      <c r="E80" s="234">
        <v>1</v>
      </c>
      <c r="F80" s="48" t="s">
        <v>463</v>
      </c>
      <c r="G80" s="49">
        <v>1</v>
      </c>
      <c r="H80" s="88"/>
      <c r="I80" s="92">
        <f>SUM(I81:I82)</f>
        <v>0</v>
      </c>
      <c r="J80" s="64" t="e">
        <f>I80/$I$114</f>
        <v>#DIV/0!</v>
      </c>
      <c r="X80" s="50"/>
    </row>
    <row r="81" spans="1:24" s="30" customFormat="1">
      <c r="A81" s="50"/>
      <c r="C81" s="7">
        <f>C80+1</f>
        <v>32</v>
      </c>
      <c r="D81" s="13" t="s">
        <v>429</v>
      </c>
      <c r="E81" s="232">
        <v>11</v>
      </c>
      <c r="F81" s="48" t="s">
        <v>463</v>
      </c>
      <c r="G81" s="49">
        <v>1</v>
      </c>
      <c r="H81" s="88"/>
      <c r="I81" s="21"/>
      <c r="J81" s="64" t="e">
        <f t="shared" ref="J81:J114" si="22">I81/$I$114</f>
        <v>#DIV/0!</v>
      </c>
      <c r="X81" s="50"/>
    </row>
    <row r="82" spans="1:24" s="30" customFormat="1">
      <c r="A82" s="50"/>
      <c r="C82" s="7">
        <f t="shared" ref="C82:C114" si="23">C81+1</f>
        <v>33</v>
      </c>
      <c r="D82" s="13" t="s">
        <v>430</v>
      </c>
      <c r="E82" s="232">
        <v>12</v>
      </c>
      <c r="F82" s="48" t="s">
        <v>463</v>
      </c>
      <c r="G82" s="49">
        <v>1</v>
      </c>
      <c r="H82" s="88"/>
      <c r="I82" s="21"/>
      <c r="J82" s="64" t="e">
        <f t="shared" si="22"/>
        <v>#DIV/0!</v>
      </c>
      <c r="X82" s="50"/>
    </row>
    <row r="83" spans="1:24" s="30" customFormat="1">
      <c r="A83" s="50"/>
      <c r="C83" s="7">
        <f t="shared" si="23"/>
        <v>34</v>
      </c>
      <c r="D83" s="233" t="s">
        <v>431</v>
      </c>
      <c r="E83" s="234">
        <v>2</v>
      </c>
      <c r="F83" s="48" t="s">
        <v>463</v>
      </c>
      <c r="G83" s="49">
        <v>1</v>
      </c>
      <c r="H83" s="88"/>
      <c r="I83" s="92">
        <f>SUM(I84:I87)</f>
        <v>0</v>
      </c>
      <c r="J83" s="64" t="e">
        <f t="shared" si="22"/>
        <v>#DIV/0!</v>
      </c>
      <c r="X83" s="50"/>
    </row>
    <row r="84" spans="1:24" s="30" customFormat="1">
      <c r="A84" s="50"/>
      <c r="C84" s="7">
        <f t="shared" si="23"/>
        <v>35</v>
      </c>
      <c r="D84" s="13" t="s">
        <v>432</v>
      </c>
      <c r="E84" s="232">
        <v>21</v>
      </c>
      <c r="F84" s="48" t="s">
        <v>463</v>
      </c>
      <c r="G84" s="49">
        <v>1</v>
      </c>
      <c r="H84" s="88"/>
      <c r="I84" s="21"/>
      <c r="J84" s="64" t="e">
        <f t="shared" si="22"/>
        <v>#DIV/0!</v>
      </c>
      <c r="X84" s="50"/>
    </row>
    <row r="85" spans="1:24" s="30" customFormat="1">
      <c r="A85" s="50"/>
      <c r="C85" s="7">
        <f t="shared" si="23"/>
        <v>36</v>
      </c>
      <c r="D85" s="13" t="s">
        <v>433</v>
      </c>
      <c r="E85" s="232">
        <v>22</v>
      </c>
      <c r="F85" s="48" t="s">
        <v>463</v>
      </c>
      <c r="G85" s="49">
        <v>1</v>
      </c>
      <c r="H85" s="88"/>
      <c r="I85" s="21"/>
      <c r="J85" s="64" t="e">
        <f t="shared" si="22"/>
        <v>#DIV/0!</v>
      </c>
      <c r="X85" s="50"/>
    </row>
    <row r="86" spans="1:24" s="30" customFormat="1">
      <c r="A86" s="50"/>
      <c r="C86" s="7">
        <f t="shared" si="23"/>
        <v>37</v>
      </c>
      <c r="D86" s="13" t="s">
        <v>434</v>
      </c>
      <c r="E86" s="232">
        <v>23</v>
      </c>
      <c r="F86" s="48" t="s">
        <v>463</v>
      </c>
      <c r="G86" s="49">
        <v>1</v>
      </c>
      <c r="H86" s="88"/>
      <c r="I86" s="21"/>
      <c r="J86" s="64" t="e">
        <f t="shared" si="22"/>
        <v>#DIV/0!</v>
      </c>
      <c r="X86" s="50"/>
    </row>
    <row r="87" spans="1:24" s="30" customFormat="1">
      <c r="A87" s="50"/>
      <c r="C87" s="7">
        <f t="shared" si="23"/>
        <v>38</v>
      </c>
      <c r="D87" s="13" t="s">
        <v>435</v>
      </c>
      <c r="E87" s="232">
        <v>24</v>
      </c>
      <c r="F87" s="48" t="s">
        <v>463</v>
      </c>
      <c r="G87" s="49">
        <v>1</v>
      </c>
      <c r="H87" s="88"/>
      <c r="I87" s="21"/>
      <c r="J87" s="64" t="e">
        <f t="shared" si="22"/>
        <v>#DIV/0!</v>
      </c>
      <c r="X87" s="50"/>
    </row>
    <row r="88" spans="1:24" s="30" customFormat="1">
      <c r="A88" s="50"/>
      <c r="C88" s="7">
        <f t="shared" si="23"/>
        <v>39</v>
      </c>
      <c r="D88" s="233" t="s">
        <v>436</v>
      </c>
      <c r="E88" s="234">
        <v>3</v>
      </c>
      <c r="F88" s="48" t="s">
        <v>463</v>
      </c>
      <c r="G88" s="49">
        <v>1</v>
      </c>
      <c r="H88" s="88"/>
      <c r="I88" s="92">
        <f>SUM(I89:I93)</f>
        <v>0</v>
      </c>
      <c r="J88" s="64" t="e">
        <f t="shared" si="22"/>
        <v>#DIV/0!</v>
      </c>
      <c r="X88" s="50"/>
    </row>
    <row r="89" spans="1:24" s="30" customFormat="1">
      <c r="A89" s="50"/>
      <c r="C89" s="7">
        <f t="shared" si="23"/>
        <v>40</v>
      </c>
      <c r="D89" s="13" t="s">
        <v>437</v>
      </c>
      <c r="E89" s="232">
        <v>31</v>
      </c>
      <c r="F89" s="48" t="s">
        <v>463</v>
      </c>
      <c r="G89" s="49">
        <v>1</v>
      </c>
      <c r="H89" s="88"/>
      <c r="I89" s="21"/>
      <c r="J89" s="64" t="e">
        <f t="shared" si="22"/>
        <v>#DIV/0!</v>
      </c>
      <c r="X89" s="50"/>
    </row>
    <row r="90" spans="1:24" s="30" customFormat="1">
      <c r="A90" s="50"/>
      <c r="C90" s="7">
        <f t="shared" si="23"/>
        <v>41</v>
      </c>
      <c r="D90" s="13" t="s">
        <v>438</v>
      </c>
      <c r="E90" s="232">
        <v>32</v>
      </c>
      <c r="F90" s="48" t="s">
        <v>463</v>
      </c>
      <c r="G90" s="49">
        <v>1</v>
      </c>
      <c r="H90" s="88"/>
      <c r="I90" s="21"/>
      <c r="J90" s="64" t="e">
        <f t="shared" si="22"/>
        <v>#DIV/0!</v>
      </c>
      <c r="X90" s="50"/>
    </row>
    <row r="91" spans="1:24" s="30" customFormat="1">
      <c r="A91" s="50"/>
      <c r="C91" s="7">
        <f t="shared" si="23"/>
        <v>42</v>
      </c>
      <c r="D91" s="13" t="s">
        <v>439</v>
      </c>
      <c r="E91" s="232">
        <v>33</v>
      </c>
      <c r="F91" s="48" t="s">
        <v>463</v>
      </c>
      <c r="G91" s="49">
        <v>1</v>
      </c>
      <c r="H91" s="88"/>
      <c r="I91" s="21"/>
      <c r="J91" s="64" t="e">
        <f t="shared" si="22"/>
        <v>#DIV/0!</v>
      </c>
      <c r="X91" s="50"/>
    </row>
    <row r="92" spans="1:24" s="30" customFormat="1">
      <c r="A92" s="50"/>
      <c r="C92" s="7">
        <f t="shared" si="23"/>
        <v>43</v>
      </c>
      <c r="D92" s="13" t="s">
        <v>440</v>
      </c>
      <c r="E92" s="232">
        <v>34</v>
      </c>
      <c r="F92" s="48" t="s">
        <v>463</v>
      </c>
      <c r="G92" s="49">
        <v>1</v>
      </c>
      <c r="H92" s="88"/>
      <c r="I92" s="21"/>
      <c r="J92" s="64" t="e">
        <f t="shared" si="22"/>
        <v>#DIV/0!</v>
      </c>
      <c r="X92" s="50"/>
    </row>
    <row r="93" spans="1:24" s="30" customFormat="1">
      <c r="A93" s="50"/>
      <c r="C93" s="7">
        <f t="shared" si="23"/>
        <v>44</v>
      </c>
      <c r="D93" s="13" t="s">
        <v>441</v>
      </c>
      <c r="E93" s="232">
        <v>35</v>
      </c>
      <c r="F93" s="48" t="s">
        <v>463</v>
      </c>
      <c r="G93" s="49">
        <v>1</v>
      </c>
      <c r="H93" s="88"/>
      <c r="I93" s="21"/>
      <c r="J93" s="64" t="e">
        <f t="shared" si="22"/>
        <v>#DIV/0!</v>
      </c>
      <c r="X93" s="50"/>
    </row>
    <row r="94" spans="1:24" s="30" customFormat="1">
      <c r="A94" s="50"/>
      <c r="C94" s="7">
        <f t="shared" si="23"/>
        <v>45</v>
      </c>
      <c r="D94" s="233" t="s">
        <v>442</v>
      </c>
      <c r="E94" s="234">
        <v>4</v>
      </c>
      <c r="F94" s="48" t="s">
        <v>463</v>
      </c>
      <c r="G94" s="49">
        <v>1</v>
      </c>
      <c r="H94" s="88"/>
      <c r="I94" s="92">
        <f>SUM(I95:I96)</f>
        <v>0</v>
      </c>
      <c r="J94" s="64" t="e">
        <f t="shared" si="22"/>
        <v>#DIV/0!</v>
      </c>
      <c r="X94" s="50"/>
    </row>
    <row r="95" spans="1:24" s="30" customFormat="1">
      <c r="A95" s="50"/>
      <c r="C95" s="7">
        <f t="shared" si="23"/>
        <v>46</v>
      </c>
      <c r="D95" s="13" t="s">
        <v>443</v>
      </c>
      <c r="E95" s="232">
        <v>41</v>
      </c>
      <c r="F95" s="48" t="s">
        <v>463</v>
      </c>
      <c r="G95" s="49">
        <v>1</v>
      </c>
      <c r="H95" s="88"/>
      <c r="I95" s="21"/>
      <c r="J95" s="64" t="e">
        <f t="shared" si="22"/>
        <v>#DIV/0!</v>
      </c>
      <c r="X95" s="50"/>
    </row>
    <row r="96" spans="1:24" s="30" customFormat="1">
      <c r="A96" s="50"/>
      <c r="C96" s="7">
        <f t="shared" si="23"/>
        <v>47</v>
      </c>
      <c r="D96" s="13" t="s">
        <v>444</v>
      </c>
      <c r="E96" s="232">
        <v>42</v>
      </c>
      <c r="F96" s="48" t="s">
        <v>463</v>
      </c>
      <c r="G96" s="49">
        <v>1</v>
      </c>
      <c r="H96" s="88"/>
      <c r="I96" s="21"/>
      <c r="J96" s="64" t="e">
        <f t="shared" si="22"/>
        <v>#DIV/0!</v>
      </c>
      <c r="X96" s="50"/>
    </row>
    <row r="97" spans="1:24" s="30" customFormat="1">
      <c r="A97" s="50"/>
      <c r="C97" s="7">
        <f t="shared" si="23"/>
        <v>48</v>
      </c>
      <c r="D97" s="233" t="s">
        <v>445</v>
      </c>
      <c r="E97" s="234">
        <v>5</v>
      </c>
      <c r="F97" s="48" t="s">
        <v>463</v>
      </c>
      <c r="G97" s="49">
        <v>1</v>
      </c>
      <c r="H97" s="88"/>
      <c r="I97" s="92">
        <f>SUM(I98:I101)</f>
        <v>0</v>
      </c>
      <c r="J97" s="64" t="e">
        <f t="shared" si="22"/>
        <v>#DIV/0!</v>
      </c>
      <c r="X97" s="50"/>
    </row>
    <row r="98" spans="1:24" s="30" customFormat="1">
      <c r="A98" s="50"/>
      <c r="C98" s="7">
        <f t="shared" si="23"/>
        <v>49</v>
      </c>
      <c r="D98" s="13" t="s">
        <v>446</v>
      </c>
      <c r="E98" s="232">
        <v>51</v>
      </c>
      <c r="F98" s="48" t="s">
        <v>463</v>
      </c>
      <c r="G98" s="49">
        <v>1</v>
      </c>
      <c r="H98" s="88"/>
      <c r="I98" s="21"/>
      <c r="J98" s="64" t="e">
        <f t="shared" si="22"/>
        <v>#DIV/0!</v>
      </c>
      <c r="X98" s="50"/>
    </row>
    <row r="99" spans="1:24" s="30" customFormat="1">
      <c r="A99" s="50"/>
      <c r="C99" s="7">
        <f t="shared" si="23"/>
        <v>50</v>
      </c>
      <c r="D99" s="13" t="s">
        <v>447</v>
      </c>
      <c r="E99" s="232">
        <v>52</v>
      </c>
      <c r="F99" s="48" t="s">
        <v>463</v>
      </c>
      <c r="G99" s="49">
        <v>1</v>
      </c>
      <c r="H99" s="88"/>
      <c r="I99" s="21"/>
      <c r="J99" s="64" t="e">
        <f t="shared" si="22"/>
        <v>#DIV/0!</v>
      </c>
      <c r="X99" s="50"/>
    </row>
    <row r="100" spans="1:24" s="30" customFormat="1">
      <c r="A100" s="50"/>
      <c r="C100" s="7">
        <f t="shared" si="23"/>
        <v>51</v>
      </c>
      <c r="D100" s="13" t="s">
        <v>448</v>
      </c>
      <c r="E100" s="232">
        <v>53</v>
      </c>
      <c r="F100" s="48" t="s">
        <v>463</v>
      </c>
      <c r="G100" s="49">
        <v>1</v>
      </c>
      <c r="H100" s="88"/>
      <c r="I100" s="21"/>
      <c r="J100" s="64" t="e">
        <f t="shared" si="22"/>
        <v>#DIV/0!</v>
      </c>
      <c r="X100" s="50"/>
    </row>
    <row r="101" spans="1:24" s="30" customFormat="1">
      <c r="A101" s="50"/>
      <c r="C101" s="7">
        <f t="shared" si="23"/>
        <v>52</v>
      </c>
      <c r="D101" s="13" t="s">
        <v>449</v>
      </c>
      <c r="E101" s="232">
        <v>54</v>
      </c>
      <c r="F101" s="48" t="s">
        <v>463</v>
      </c>
      <c r="G101" s="49">
        <v>1</v>
      </c>
      <c r="H101" s="88"/>
      <c r="I101" s="21"/>
      <c r="J101" s="64" t="e">
        <f t="shared" si="22"/>
        <v>#DIV/0!</v>
      </c>
      <c r="X101" s="50"/>
    </row>
    <row r="102" spans="1:24" s="30" customFormat="1">
      <c r="A102" s="50"/>
      <c r="C102" s="7">
        <f t="shared" si="23"/>
        <v>53</v>
      </c>
      <c r="D102" s="233" t="s">
        <v>450</v>
      </c>
      <c r="E102" s="234">
        <v>6</v>
      </c>
      <c r="F102" s="48" t="s">
        <v>463</v>
      </c>
      <c r="G102" s="49">
        <v>1</v>
      </c>
      <c r="H102" s="88"/>
      <c r="I102" s="92">
        <f>SUM(I103:I104)</f>
        <v>0</v>
      </c>
      <c r="J102" s="64" t="e">
        <f t="shared" si="22"/>
        <v>#DIV/0!</v>
      </c>
      <c r="X102" s="50"/>
    </row>
    <row r="103" spans="1:24" s="30" customFormat="1">
      <c r="A103" s="50"/>
      <c r="C103" s="7">
        <f t="shared" si="23"/>
        <v>54</v>
      </c>
      <c r="D103" s="13" t="s">
        <v>451</v>
      </c>
      <c r="E103" s="232">
        <v>61</v>
      </c>
      <c r="F103" s="48" t="s">
        <v>463</v>
      </c>
      <c r="G103" s="49">
        <v>1</v>
      </c>
      <c r="H103" s="88"/>
      <c r="I103" s="21"/>
      <c r="J103" s="64" t="e">
        <f t="shared" si="22"/>
        <v>#DIV/0!</v>
      </c>
      <c r="X103" s="50"/>
    </row>
    <row r="104" spans="1:24" s="30" customFormat="1">
      <c r="A104" s="50"/>
      <c r="C104" s="7">
        <f t="shared" si="23"/>
        <v>55</v>
      </c>
      <c r="D104" s="13" t="s">
        <v>452</v>
      </c>
      <c r="E104" s="232">
        <v>62</v>
      </c>
      <c r="F104" s="48" t="s">
        <v>463</v>
      </c>
      <c r="G104" s="49">
        <v>1</v>
      </c>
      <c r="H104" s="88"/>
      <c r="I104" s="21"/>
      <c r="J104" s="64" t="e">
        <f t="shared" si="22"/>
        <v>#DIV/0!</v>
      </c>
      <c r="X104" s="50"/>
    </row>
    <row r="105" spans="1:24" s="30" customFormat="1">
      <c r="A105" s="50"/>
      <c r="C105" s="7">
        <f t="shared" si="23"/>
        <v>56</v>
      </c>
      <c r="D105" s="233" t="s">
        <v>453</v>
      </c>
      <c r="E105" s="234">
        <v>7</v>
      </c>
      <c r="F105" s="48" t="s">
        <v>463</v>
      </c>
      <c r="G105" s="49">
        <v>1</v>
      </c>
      <c r="H105" s="88"/>
      <c r="I105" s="92">
        <f>SUM(I106:I107)</f>
        <v>0</v>
      </c>
      <c r="J105" s="64" t="e">
        <f t="shared" si="22"/>
        <v>#DIV/0!</v>
      </c>
      <c r="X105" s="50"/>
    </row>
    <row r="106" spans="1:24" s="30" customFormat="1">
      <c r="A106" s="50"/>
      <c r="C106" s="7">
        <f t="shared" si="23"/>
        <v>57</v>
      </c>
      <c r="D106" s="13" t="s">
        <v>454</v>
      </c>
      <c r="E106" s="232">
        <v>71</v>
      </c>
      <c r="F106" s="48" t="s">
        <v>463</v>
      </c>
      <c r="G106" s="49">
        <v>1</v>
      </c>
      <c r="H106" s="88"/>
      <c r="I106" s="21"/>
      <c r="J106" s="64" t="e">
        <f t="shared" si="22"/>
        <v>#DIV/0!</v>
      </c>
      <c r="X106" s="50"/>
    </row>
    <row r="107" spans="1:24" s="30" customFormat="1">
      <c r="A107" s="50"/>
      <c r="C107" s="7">
        <f t="shared" si="23"/>
        <v>58</v>
      </c>
      <c r="D107" s="13" t="s">
        <v>455</v>
      </c>
      <c r="E107" s="232">
        <v>72</v>
      </c>
      <c r="F107" s="48" t="s">
        <v>463</v>
      </c>
      <c r="G107" s="49">
        <v>1</v>
      </c>
      <c r="H107" s="88"/>
      <c r="I107" s="21"/>
      <c r="J107" s="64" t="e">
        <f t="shared" si="22"/>
        <v>#DIV/0!</v>
      </c>
      <c r="X107" s="50"/>
    </row>
    <row r="108" spans="1:24" s="30" customFormat="1">
      <c r="A108" s="50"/>
      <c r="C108" s="7">
        <f t="shared" si="23"/>
        <v>59</v>
      </c>
      <c r="D108" s="233" t="s">
        <v>456</v>
      </c>
      <c r="E108" s="234">
        <v>8</v>
      </c>
      <c r="F108" s="48" t="s">
        <v>463</v>
      </c>
      <c r="G108" s="49">
        <v>1</v>
      </c>
      <c r="H108" s="88"/>
      <c r="I108" s="92">
        <f>SUM(I109:I110)</f>
        <v>0</v>
      </c>
      <c r="J108" s="64" t="e">
        <f t="shared" si="22"/>
        <v>#DIV/0!</v>
      </c>
      <c r="X108" s="50"/>
    </row>
    <row r="109" spans="1:24" s="30" customFormat="1">
      <c r="A109" s="50"/>
      <c r="C109" s="7">
        <f t="shared" si="23"/>
        <v>60</v>
      </c>
      <c r="D109" s="13" t="s">
        <v>457</v>
      </c>
      <c r="E109" s="232">
        <v>81</v>
      </c>
      <c r="F109" s="48" t="s">
        <v>463</v>
      </c>
      <c r="G109" s="49">
        <v>1</v>
      </c>
      <c r="H109" s="88"/>
      <c r="I109" s="21"/>
      <c r="J109" s="64" t="e">
        <f t="shared" si="22"/>
        <v>#DIV/0!</v>
      </c>
      <c r="X109" s="50"/>
    </row>
    <row r="110" spans="1:24" s="30" customFormat="1">
      <c r="A110" s="50"/>
      <c r="C110" s="7">
        <f t="shared" si="23"/>
        <v>61</v>
      </c>
      <c r="D110" s="13" t="s">
        <v>458</v>
      </c>
      <c r="E110" s="232">
        <v>82</v>
      </c>
      <c r="F110" s="48" t="s">
        <v>463</v>
      </c>
      <c r="G110" s="49">
        <v>1</v>
      </c>
      <c r="H110" s="88"/>
      <c r="I110" s="21"/>
      <c r="J110" s="64" t="e">
        <f t="shared" si="22"/>
        <v>#DIV/0!</v>
      </c>
      <c r="X110" s="50"/>
    </row>
    <row r="111" spans="1:24" s="30" customFormat="1">
      <c r="A111" s="50"/>
      <c r="C111" s="7">
        <f t="shared" si="23"/>
        <v>62</v>
      </c>
      <c r="D111" s="233" t="s">
        <v>459</v>
      </c>
      <c r="E111" s="234">
        <v>9</v>
      </c>
      <c r="F111" s="48" t="s">
        <v>463</v>
      </c>
      <c r="G111" s="49">
        <v>1</v>
      </c>
      <c r="H111" s="88"/>
      <c r="I111" s="92">
        <f>SUM(I112:I113)</f>
        <v>0</v>
      </c>
      <c r="J111" s="64" t="e">
        <f t="shared" si="22"/>
        <v>#DIV/0!</v>
      </c>
      <c r="X111" s="50"/>
    </row>
    <row r="112" spans="1:24" s="30" customFormat="1">
      <c r="A112" s="50"/>
      <c r="C112" s="7">
        <f t="shared" si="23"/>
        <v>63</v>
      </c>
      <c r="D112" s="13" t="s">
        <v>460</v>
      </c>
      <c r="E112" s="232">
        <v>91</v>
      </c>
      <c r="F112" s="48" t="s">
        <v>463</v>
      </c>
      <c r="G112" s="49">
        <v>1</v>
      </c>
      <c r="H112" s="88"/>
      <c r="I112" s="21"/>
      <c r="J112" s="64" t="e">
        <f t="shared" si="22"/>
        <v>#DIV/0!</v>
      </c>
      <c r="X112" s="50"/>
    </row>
    <row r="113" spans="1:24" s="30" customFormat="1">
      <c r="A113" s="50"/>
      <c r="C113" s="7">
        <f t="shared" si="23"/>
        <v>64</v>
      </c>
      <c r="D113" s="13" t="s">
        <v>461</v>
      </c>
      <c r="E113" s="232">
        <v>92</v>
      </c>
      <c r="F113" s="48" t="s">
        <v>463</v>
      </c>
      <c r="G113" s="49">
        <v>1</v>
      </c>
      <c r="H113" s="88"/>
      <c r="I113" s="21"/>
      <c r="J113" s="64" t="e">
        <f t="shared" si="22"/>
        <v>#DIV/0!</v>
      </c>
      <c r="X113" s="50"/>
    </row>
    <row r="114" spans="1:24" s="30" customFormat="1">
      <c r="A114" s="50"/>
      <c r="C114" s="7">
        <f t="shared" si="23"/>
        <v>65</v>
      </c>
      <c r="D114" s="13" t="s">
        <v>466</v>
      </c>
      <c r="E114" s="232"/>
      <c r="F114" s="48" t="s">
        <v>463</v>
      </c>
      <c r="G114" s="49">
        <v>1</v>
      </c>
      <c r="H114" s="88"/>
      <c r="I114" s="235">
        <f>I80+I83+I88+I94+I97+I102+I105+I108+I111</f>
        <v>0</v>
      </c>
      <c r="J114" s="236" t="e">
        <f t="shared" si="22"/>
        <v>#DIV/0!</v>
      </c>
      <c r="X114" s="50"/>
    </row>
    <row r="115" spans="1:24" s="30" customFormat="1" ht="16" thickBot="1">
      <c r="A115" s="50"/>
      <c r="B115" s="51"/>
      <c r="C115" s="52"/>
      <c r="D115" s="89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3"/>
    </row>
    <row r="116" spans="1:24" s="30" customFormat="1" ht="16" thickBot="1">
      <c r="D116" s="80"/>
    </row>
    <row r="117" spans="1:24" s="30" customFormat="1">
      <c r="B117" s="58"/>
      <c r="C117" s="14"/>
      <c r="D117" s="139"/>
      <c r="E117" s="140"/>
      <c r="F117" s="14"/>
      <c r="G117" s="14"/>
      <c r="H117" s="57"/>
      <c r="I117" s="141"/>
      <c r="J117" s="61"/>
    </row>
    <row r="118" spans="1:24" s="30" customFormat="1">
      <c r="B118" s="62"/>
      <c r="C118" s="46"/>
      <c r="D118" s="79" t="s">
        <v>129</v>
      </c>
      <c r="E118" s="18"/>
      <c r="F118" s="19"/>
      <c r="G118" s="19"/>
      <c r="I118" s="95"/>
      <c r="J118" s="50"/>
    </row>
    <row r="119" spans="1:24" s="30" customFormat="1">
      <c r="B119" s="62"/>
      <c r="C119" s="134"/>
      <c r="D119" s="13" t="s">
        <v>170</v>
      </c>
      <c r="E119" s="239"/>
      <c r="F119" s="88"/>
      <c r="G119" s="88"/>
      <c r="H119" s="238"/>
      <c r="I119" s="93" t="str">
        <f>IF(I114=(W15+W28+W42+W56+W70),"OK","Error")</f>
        <v>OK</v>
      </c>
      <c r="J119" s="50"/>
    </row>
    <row r="120" spans="1:24" s="30" customFormat="1" ht="16" thickBot="1">
      <c r="B120" s="51"/>
      <c r="C120" s="52"/>
      <c r="D120" s="89"/>
      <c r="E120" s="52"/>
      <c r="F120" s="52"/>
      <c r="G120" s="52"/>
      <c r="H120" s="52"/>
      <c r="I120" s="52"/>
      <c r="J120" s="53"/>
    </row>
    <row r="121" spans="1:24" s="30" customFormat="1">
      <c r="D121" s="80"/>
    </row>
    <row r="122" spans="1:24" s="30" customFormat="1">
      <c r="D122" s="80"/>
    </row>
    <row r="123" spans="1:24" s="30" customFormat="1">
      <c r="D123" s="80"/>
    </row>
    <row r="124" spans="1:24" s="30" customFormat="1">
      <c r="D124" s="80"/>
    </row>
    <row r="125" spans="1:24" s="30" customFormat="1">
      <c r="D125" s="80"/>
    </row>
    <row r="126" spans="1:24" s="30" customFormat="1">
      <c r="D126" s="80"/>
    </row>
    <row r="127" spans="1:24" s="30" customFormat="1">
      <c r="D127" s="80"/>
    </row>
    <row r="128" spans="1:2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4" s="30" customFormat="1">
      <c r="D337" s="80"/>
    </row>
    <row r="338" spans="4:4" s="30" customFormat="1">
      <c r="D338" s="80"/>
    </row>
    <row r="339" spans="4:4" s="30" customFormat="1">
      <c r="D339" s="80"/>
    </row>
    <row r="340" spans="4:4" s="30" customFormat="1">
      <c r="D340" s="80"/>
    </row>
    <row r="341" spans="4:4" s="30" customFormat="1">
      <c r="D341" s="80"/>
    </row>
    <row r="342" spans="4:4" s="30" customFormat="1">
      <c r="D342" s="80"/>
    </row>
    <row r="343" spans="4:4" s="30" customFormat="1">
      <c r="D343" s="80"/>
    </row>
    <row r="344" spans="4:4" s="30" customFormat="1">
      <c r="D344" s="80"/>
    </row>
    <row r="345" spans="4:4" s="30" customFormat="1">
      <c r="D345" s="80"/>
    </row>
    <row r="346" spans="4:4" s="30" customFormat="1">
      <c r="D346" s="80"/>
    </row>
    <row r="347" spans="4:4" s="30" customFormat="1">
      <c r="D347" s="80"/>
    </row>
    <row r="348" spans="4:4" s="30" customFormat="1">
      <c r="D348" s="80"/>
    </row>
    <row r="349" spans="4:4" s="30" customFormat="1">
      <c r="D349" s="80"/>
    </row>
    <row r="350" spans="4:4" s="30" customFormat="1">
      <c r="D350" s="80"/>
    </row>
    <row r="351" spans="4:4" s="30" customFormat="1">
      <c r="D351" s="80"/>
    </row>
    <row r="352" spans="4:4" s="30" customFormat="1">
      <c r="D352" s="80"/>
    </row>
    <row r="353" spans="4:4" s="30" customFormat="1">
      <c r="D353" s="80"/>
    </row>
  </sheetData>
  <mergeCells count="79">
    <mergeCell ref="I75:I77"/>
    <mergeCell ref="J75:J77"/>
    <mergeCell ref="M20:M22"/>
    <mergeCell ref="H6:W6"/>
    <mergeCell ref="W7:W9"/>
    <mergeCell ref="H19:W19"/>
    <mergeCell ref="R7:R9"/>
    <mergeCell ref="S7:S9"/>
    <mergeCell ref="T7:T9"/>
    <mergeCell ref="L7:L9"/>
    <mergeCell ref="M7:M9"/>
    <mergeCell ref="N7:N9"/>
    <mergeCell ref="O7:O9"/>
    <mergeCell ref="P7:P9"/>
    <mergeCell ref="Q7:Q9"/>
    <mergeCell ref="H7:H9"/>
    <mergeCell ref="I7:I9"/>
    <mergeCell ref="J7:J9"/>
    <mergeCell ref="H20:H22"/>
    <mergeCell ref="I20:I22"/>
    <mergeCell ref="J20:J22"/>
    <mergeCell ref="K20:K22"/>
    <mergeCell ref="K7:K9"/>
    <mergeCell ref="L20:L22"/>
    <mergeCell ref="T20:T22"/>
    <mergeCell ref="W20:W22"/>
    <mergeCell ref="N20:N22"/>
    <mergeCell ref="O20:O22"/>
    <mergeCell ref="P20:P22"/>
    <mergeCell ref="Q20:Q22"/>
    <mergeCell ref="R20:R22"/>
    <mergeCell ref="S20:S22"/>
    <mergeCell ref="H33:W33"/>
    <mergeCell ref="H34:H36"/>
    <mergeCell ref="I34:I36"/>
    <mergeCell ref="J34:J36"/>
    <mergeCell ref="K34:K36"/>
    <mergeCell ref="L34:L36"/>
    <mergeCell ref="M34:M36"/>
    <mergeCell ref="N34:N36"/>
    <mergeCell ref="U34:U36"/>
    <mergeCell ref="V34:V36"/>
    <mergeCell ref="T34:T36"/>
    <mergeCell ref="W48:W50"/>
    <mergeCell ref="W34:W36"/>
    <mergeCell ref="H47:W47"/>
    <mergeCell ref="H48:H50"/>
    <mergeCell ref="I48:I50"/>
    <mergeCell ref="J48:J50"/>
    <mergeCell ref="K48:K50"/>
    <mergeCell ref="L48:L50"/>
    <mergeCell ref="M48:M50"/>
    <mergeCell ref="N48:N50"/>
    <mergeCell ref="O48:O50"/>
    <mergeCell ref="O34:O36"/>
    <mergeCell ref="P34:P36"/>
    <mergeCell ref="Q34:Q36"/>
    <mergeCell ref="R34:R36"/>
    <mergeCell ref="S34:S36"/>
    <mergeCell ref="P48:P50"/>
    <mergeCell ref="Q48:Q50"/>
    <mergeCell ref="R48:R50"/>
    <mergeCell ref="S48:S50"/>
    <mergeCell ref="T48:T50"/>
    <mergeCell ref="H61:W61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Q62:Q64"/>
    <mergeCell ref="R62:R64"/>
    <mergeCell ref="S62:S64"/>
    <mergeCell ref="T62:T64"/>
    <mergeCell ref="W62:W64"/>
  </mergeCells>
  <conditionalFormatting sqref="AX5">
    <cfRule type="containsText" dxfId="1" priority="1" operator="containsText" text="ERROR">
      <formula>NOT(ISERROR(SEARCH("ERROR",AX5)))</formula>
    </cfRule>
  </conditionalFormatting>
  <pageMargins left="0.7" right="0.7" top="0.75" bottom="0.75" header="0.3" footer="0.3"/>
  <pageSetup paperSize="9" scale="47" orientation="landscape" r:id="rId1"/>
  <colBreaks count="1" manualBreakCount="1"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6" tint="-0.249977111117893"/>
  </sheetPr>
  <dimension ref="A1:CW35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61328125" customWidth="1"/>
    <col min="6" max="6" width="5.53515625" bestFit="1" customWidth="1"/>
    <col min="7" max="7" width="4.3828125" customWidth="1"/>
    <col min="8" max="8" width="14.07421875" customWidth="1"/>
    <col min="9" max="9" width="12.4609375" customWidth="1"/>
    <col min="10" max="11" width="12.84375" customWidth="1"/>
    <col min="12" max="12" width="13.15234375" customWidth="1"/>
    <col min="13" max="13" width="12.61328125" customWidth="1"/>
    <col min="14" max="14" width="15.15234375" customWidth="1"/>
    <col min="15" max="15" width="12.07421875" customWidth="1"/>
    <col min="16" max="16" width="10.921875" customWidth="1"/>
    <col min="17" max="17" width="12.3828125" customWidth="1"/>
    <col min="18" max="18" width="10.921875" customWidth="1"/>
    <col min="19" max="19" width="12.07421875" customWidth="1"/>
    <col min="20" max="20" width="10.921875" customWidth="1"/>
    <col min="21" max="21" width="11.84375" customWidth="1"/>
    <col min="22" max="22" width="12.3828125" customWidth="1"/>
    <col min="23" max="23" width="10.921875" customWidth="1"/>
    <col min="24" max="25" width="2.61328125" style="30" customWidth="1"/>
    <col min="26" max="90" width="8.921875" style="30"/>
  </cols>
  <sheetData>
    <row r="1" spans="2:101" s="30" customFormat="1" ht="16" thickBot="1">
      <c r="D1" s="80"/>
    </row>
    <row r="2" spans="2:101" s="30" customFormat="1" ht="16" thickBot="1">
      <c r="B2" s="31"/>
      <c r="C2" s="32"/>
      <c r="D2" s="8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33"/>
      <c r="U2" s="33"/>
      <c r="V2" s="33"/>
      <c r="W2" s="33"/>
      <c r="X2" s="34"/>
      <c r="Y2" s="19"/>
    </row>
    <row r="3" spans="2:101" s="30" customFormat="1">
      <c r="B3" s="35"/>
      <c r="C3" s="59" t="s">
        <v>499</v>
      </c>
      <c r="D3" s="26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9"/>
      <c r="U3" s="19"/>
      <c r="V3" s="19"/>
      <c r="W3" s="19"/>
      <c r="X3" s="37"/>
      <c r="Y3" s="19"/>
    </row>
    <row r="4" spans="2:101" s="30" customFormat="1">
      <c r="B4" s="35"/>
      <c r="C4" s="36" t="str">
        <f>Index!C3</f>
        <v>2026-31</v>
      </c>
      <c r="D4" s="26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9"/>
      <c r="U4" s="19"/>
      <c r="V4" s="19"/>
      <c r="W4" s="19"/>
      <c r="X4" s="37"/>
      <c r="Y4" s="19"/>
    </row>
    <row r="5" spans="2:101" s="30" customFormat="1">
      <c r="B5" s="35"/>
      <c r="C5" s="38" t="s">
        <v>862</v>
      </c>
      <c r="D5" s="26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9"/>
      <c r="U5" s="19"/>
      <c r="V5" s="19"/>
      <c r="W5" s="19"/>
      <c r="X5" s="37"/>
      <c r="Y5" s="19"/>
    </row>
    <row r="6" spans="2:101" s="30" customFormat="1">
      <c r="B6" s="35"/>
      <c r="C6" s="39"/>
      <c r="D6" s="26"/>
      <c r="E6" s="15"/>
      <c r="F6" s="15"/>
      <c r="G6" s="15"/>
      <c r="H6" s="389" t="s">
        <v>315</v>
      </c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7"/>
      <c r="Y6" s="19"/>
    </row>
    <row r="7" spans="2:101">
      <c r="B7" s="35"/>
      <c r="C7" s="40"/>
      <c r="D7" s="83"/>
      <c r="E7" s="12"/>
      <c r="F7" s="12"/>
      <c r="G7" s="15"/>
      <c r="H7" s="390" t="s">
        <v>303</v>
      </c>
      <c r="I7" s="390" t="s">
        <v>304</v>
      </c>
      <c r="J7" s="390" t="s">
        <v>305</v>
      </c>
      <c r="K7" s="390" t="s">
        <v>306</v>
      </c>
      <c r="L7" s="390" t="s">
        <v>307</v>
      </c>
      <c r="M7" s="390" t="s">
        <v>307</v>
      </c>
      <c r="N7" s="390" t="s">
        <v>308</v>
      </c>
      <c r="O7" s="390" t="s">
        <v>309</v>
      </c>
      <c r="P7" s="390" t="s">
        <v>314</v>
      </c>
      <c r="Q7" s="390" t="s">
        <v>310</v>
      </c>
      <c r="R7" s="390" t="s">
        <v>311</v>
      </c>
      <c r="S7" s="390" t="s">
        <v>312</v>
      </c>
      <c r="T7" s="390" t="s">
        <v>313</v>
      </c>
      <c r="U7" s="212"/>
      <c r="V7" s="212"/>
      <c r="W7" s="390" t="s">
        <v>316</v>
      </c>
      <c r="X7" s="37"/>
      <c r="Y7" s="19"/>
    </row>
    <row r="8" spans="2:101">
      <c r="B8" s="35"/>
      <c r="C8" s="42"/>
      <c r="D8" s="84" t="s">
        <v>5</v>
      </c>
      <c r="E8" s="3" t="s">
        <v>6</v>
      </c>
      <c r="F8" s="3" t="s">
        <v>7</v>
      </c>
      <c r="G8" s="17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213"/>
      <c r="V8" s="213"/>
      <c r="W8" s="391"/>
      <c r="X8" s="37"/>
      <c r="Y8" s="19"/>
    </row>
    <row r="9" spans="2:101" s="30" customFormat="1" ht="33.65" customHeight="1">
      <c r="B9" s="35"/>
      <c r="C9" s="44"/>
      <c r="D9" s="82"/>
      <c r="E9" s="8"/>
      <c r="F9" s="8"/>
      <c r="G9" s="15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214"/>
      <c r="V9" s="214"/>
      <c r="W9" s="392"/>
      <c r="X9" s="37"/>
      <c r="Y9" s="19"/>
      <c r="CM9"/>
      <c r="CN9"/>
      <c r="CO9"/>
      <c r="CP9"/>
      <c r="CQ9"/>
      <c r="CR9"/>
      <c r="CS9"/>
      <c r="CT9"/>
      <c r="CU9"/>
      <c r="CV9"/>
      <c r="CW9"/>
    </row>
    <row r="10" spans="2:101" s="30" customFormat="1">
      <c r="B10" s="62"/>
      <c r="D10" s="80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50"/>
      <c r="AA10" s="54"/>
    </row>
    <row r="11" spans="2:101" s="30" customFormat="1">
      <c r="B11" s="62"/>
      <c r="C11" s="46" t="s">
        <v>0</v>
      </c>
      <c r="D11" s="79" t="s">
        <v>423</v>
      </c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X11" s="50"/>
      <c r="AA11" s="54"/>
    </row>
    <row r="12" spans="2:101" s="30" customFormat="1" ht="16.25" customHeight="1">
      <c r="B12" s="62"/>
      <c r="C12" s="7">
        <v>1</v>
      </c>
      <c r="D12" s="13" t="s">
        <v>419</v>
      </c>
      <c r="E12" s="48" t="s">
        <v>15</v>
      </c>
      <c r="F12" s="49">
        <v>1</v>
      </c>
      <c r="G12" s="88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209"/>
      <c r="V12" s="209"/>
      <c r="W12" s="216">
        <f>SUM(H12:V12)</f>
        <v>0</v>
      </c>
      <c r="X12" s="50"/>
      <c r="AA12" s="54"/>
    </row>
    <row r="13" spans="2:101" s="30" customFormat="1" ht="16.25" customHeight="1">
      <c r="B13" s="62"/>
      <c r="C13" s="7">
        <f>C12+1</f>
        <v>2</v>
      </c>
      <c r="D13" s="13" t="s">
        <v>407</v>
      </c>
      <c r="E13" s="48" t="s">
        <v>15</v>
      </c>
      <c r="F13" s="49">
        <v>1</v>
      </c>
      <c r="G13" s="88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0"/>
      <c r="V13" s="210"/>
      <c r="W13" s="216">
        <f t="shared" ref="W13:W17" si="0">SUM(H13:V13)</f>
        <v>0</v>
      </c>
      <c r="X13" s="50"/>
      <c r="AA13" s="54"/>
    </row>
    <row r="14" spans="2:101" s="30" customFormat="1" ht="16.25" customHeight="1">
      <c r="B14" s="62"/>
      <c r="C14" s="7">
        <f t="shared" ref="C14:C17" si="1">C13+1</f>
        <v>3</v>
      </c>
      <c r="D14" s="13" t="s">
        <v>418</v>
      </c>
      <c r="E14" s="48" t="s">
        <v>15</v>
      </c>
      <c r="F14" s="49">
        <v>1</v>
      </c>
      <c r="G14" s="88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0"/>
      <c r="V14" s="210"/>
      <c r="W14" s="216">
        <f t="shared" si="0"/>
        <v>0</v>
      </c>
      <c r="X14" s="50"/>
      <c r="AA14" s="54"/>
    </row>
    <row r="15" spans="2:101" s="30" customFormat="1">
      <c r="B15" s="62"/>
      <c r="C15" s="7">
        <f t="shared" si="1"/>
        <v>4</v>
      </c>
      <c r="D15" s="13" t="s">
        <v>420</v>
      </c>
      <c r="E15" s="48" t="s">
        <v>15</v>
      </c>
      <c r="F15" s="49">
        <v>1</v>
      </c>
      <c r="G15" s="88"/>
      <c r="H15" s="92">
        <f>SUM(H12:H14)</f>
        <v>0</v>
      </c>
      <c r="I15" s="92">
        <f t="shared" ref="I15:T15" si="2">SUM(I12:I14)</f>
        <v>0</v>
      </c>
      <c r="J15" s="92">
        <f t="shared" si="2"/>
        <v>0</v>
      </c>
      <c r="K15" s="92">
        <f t="shared" si="2"/>
        <v>0</v>
      </c>
      <c r="L15" s="92">
        <f t="shared" si="2"/>
        <v>0</v>
      </c>
      <c r="M15" s="92">
        <f t="shared" si="2"/>
        <v>0</v>
      </c>
      <c r="N15" s="92">
        <f t="shared" si="2"/>
        <v>0</v>
      </c>
      <c r="O15" s="92">
        <f t="shared" si="2"/>
        <v>0</v>
      </c>
      <c r="P15" s="92">
        <f t="shared" si="2"/>
        <v>0</v>
      </c>
      <c r="Q15" s="92">
        <f t="shared" si="2"/>
        <v>0</v>
      </c>
      <c r="R15" s="92">
        <f t="shared" si="2"/>
        <v>0</v>
      </c>
      <c r="S15" s="92">
        <f t="shared" si="2"/>
        <v>0</v>
      </c>
      <c r="T15" s="92">
        <f t="shared" si="2"/>
        <v>0</v>
      </c>
      <c r="U15" s="217"/>
      <c r="V15" s="217"/>
      <c r="W15" s="216">
        <f t="shared" si="0"/>
        <v>0</v>
      </c>
      <c r="X15" s="50"/>
    </row>
    <row r="16" spans="2:101" s="30" customFormat="1">
      <c r="B16" s="62"/>
      <c r="C16" s="7">
        <f t="shared" si="1"/>
        <v>5</v>
      </c>
      <c r="D16" s="13" t="s">
        <v>421</v>
      </c>
      <c r="E16" s="48" t="s">
        <v>15</v>
      </c>
      <c r="F16" s="49">
        <v>1</v>
      </c>
      <c r="G16" s="88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0"/>
      <c r="V16" s="210"/>
      <c r="W16" s="216">
        <f t="shared" si="0"/>
        <v>0</v>
      </c>
      <c r="X16" s="50"/>
    </row>
    <row r="17" spans="2:24" s="30" customFormat="1">
      <c r="B17" s="62"/>
      <c r="C17" s="7">
        <f t="shared" si="1"/>
        <v>6</v>
      </c>
      <c r="D17" s="13" t="s">
        <v>422</v>
      </c>
      <c r="E17" s="48" t="s">
        <v>15</v>
      </c>
      <c r="F17" s="49">
        <v>1</v>
      </c>
      <c r="G17" s="88"/>
      <c r="H17" s="92">
        <f>H15-H16</f>
        <v>0</v>
      </c>
      <c r="I17" s="92">
        <f t="shared" ref="I17:T17" si="3">I15-I16</f>
        <v>0</v>
      </c>
      <c r="J17" s="92">
        <f t="shared" si="3"/>
        <v>0</v>
      </c>
      <c r="K17" s="92">
        <f t="shared" si="3"/>
        <v>0</v>
      </c>
      <c r="L17" s="92">
        <f t="shared" si="3"/>
        <v>0</v>
      </c>
      <c r="M17" s="92">
        <f t="shared" si="3"/>
        <v>0</v>
      </c>
      <c r="N17" s="92">
        <f t="shared" si="3"/>
        <v>0</v>
      </c>
      <c r="O17" s="92">
        <f t="shared" si="3"/>
        <v>0</v>
      </c>
      <c r="P17" s="92">
        <f t="shared" si="3"/>
        <v>0</v>
      </c>
      <c r="Q17" s="92">
        <f t="shared" si="3"/>
        <v>0</v>
      </c>
      <c r="R17" s="92">
        <f t="shared" si="3"/>
        <v>0</v>
      </c>
      <c r="S17" s="92">
        <f t="shared" si="3"/>
        <v>0</v>
      </c>
      <c r="T17" s="92">
        <f t="shared" si="3"/>
        <v>0</v>
      </c>
      <c r="U17" s="217"/>
      <c r="V17" s="217"/>
      <c r="W17" s="216">
        <f t="shared" si="0"/>
        <v>0</v>
      </c>
      <c r="X17" s="50"/>
    </row>
    <row r="18" spans="2:24" s="30" customFormat="1">
      <c r="B18" s="62"/>
      <c r="C18" s="85"/>
      <c r="D18" s="86"/>
      <c r="E18" s="87"/>
      <c r="F18" s="88"/>
      <c r="G18" s="88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50"/>
    </row>
    <row r="19" spans="2:24" s="30" customFormat="1">
      <c r="B19" s="62"/>
      <c r="C19" s="39"/>
      <c r="D19" s="26"/>
      <c r="E19" s="15"/>
      <c r="F19" s="15"/>
      <c r="G19" s="15"/>
      <c r="H19" s="389" t="s">
        <v>317</v>
      </c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50"/>
    </row>
    <row r="20" spans="2:24" s="30" customFormat="1">
      <c r="B20" s="62"/>
      <c r="C20" s="40"/>
      <c r="D20" s="83"/>
      <c r="E20" s="12"/>
      <c r="F20" s="12"/>
      <c r="G20" s="15"/>
      <c r="H20" s="390" t="s">
        <v>319</v>
      </c>
      <c r="I20" s="390" t="s">
        <v>320</v>
      </c>
      <c r="J20" s="390" t="s">
        <v>321</v>
      </c>
      <c r="K20" s="390" t="s">
        <v>322</v>
      </c>
      <c r="L20" s="390" t="s">
        <v>323</v>
      </c>
      <c r="M20" s="390" t="s">
        <v>324</v>
      </c>
      <c r="N20" s="390" t="s">
        <v>325</v>
      </c>
      <c r="O20" s="390"/>
      <c r="P20" s="390"/>
      <c r="Q20" s="390"/>
      <c r="R20" s="390"/>
      <c r="S20" s="390"/>
      <c r="T20" s="390"/>
      <c r="U20" s="212"/>
      <c r="V20" s="212"/>
      <c r="W20" s="390" t="s">
        <v>318</v>
      </c>
      <c r="X20" s="50"/>
    </row>
    <row r="21" spans="2:24" s="30" customFormat="1">
      <c r="B21" s="62"/>
      <c r="C21" s="42"/>
      <c r="D21" s="84" t="s">
        <v>5</v>
      </c>
      <c r="E21" s="3" t="s">
        <v>6</v>
      </c>
      <c r="F21" s="3" t="s">
        <v>7</v>
      </c>
      <c r="G21" s="17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213"/>
      <c r="V21" s="213"/>
      <c r="W21" s="391"/>
      <c r="X21" s="50"/>
    </row>
    <row r="22" spans="2:24" s="30" customFormat="1" ht="25.25" customHeight="1">
      <c r="B22" s="62"/>
      <c r="C22" s="44"/>
      <c r="D22" s="82"/>
      <c r="E22" s="8"/>
      <c r="F22" s="8"/>
      <c r="G22" s="15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214"/>
      <c r="V22" s="214"/>
      <c r="W22" s="392"/>
      <c r="X22" s="50"/>
    </row>
    <row r="23" spans="2:24" s="30" customFormat="1">
      <c r="B23" s="62"/>
      <c r="D23" s="80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50"/>
    </row>
    <row r="24" spans="2:24" s="30" customFormat="1">
      <c r="B24" s="62"/>
      <c r="C24" s="46" t="s">
        <v>1</v>
      </c>
      <c r="D24" s="79" t="s">
        <v>424</v>
      </c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X24" s="50"/>
    </row>
    <row r="25" spans="2:24" s="30" customFormat="1">
      <c r="B25" s="62"/>
      <c r="C25" s="7">
        <f>C17+1</f>
        <v>7</v>
      </c>
      <c r="D25" s="13" t="s">
        <v>419</v>
      </c>
      <c r="E25" s="48" t="s">
        <v>15</v>
      </c>
      <c r="F25" s="49">
        <v>1</v>
      </c>
      <c r="G25" s="88"/>
      <c r="H25" s="21"/>
      <c r="I25" s="21"/>
      <c r="J25" s="21"/>
      <c r="K25" s="21"/>
      <c r="L25" s="21"/>
      <c r="M25" s="21"/>
      <c r="N25" s="21"/>
      <c r="O25" s="210"/>
      <c r="P25" s="210"/>
      <c r="Q25" s="210"/>
      <c r="R25" s="210"/>
      <c r="S25" s="210"/>
      <c r="T25" s="210"/>
      <c r="U25" s="220"/>
      <c r="V25" s="210"/>
      <c r="W25" s="216">
        <f>SUM(H25:V25)</f>
        <v>0</v>
      </c>
      <c r="X25" s="50"/>
    </row>
    <row r="26" spans="2:24" s="30" customFormat="1">
      <c r="B26" s="62"/>
      <c r="C26" s="7">
        <f>C25+1</f>
        <v>8</v>
      </c>
      <c r="D26" s="13" t="s">
        <v>407</v>
      </c>
      <c r="E26" s="48" t="s">
        <v>15</v>
      </c>
      <c r="F26" s="49">
        <v>1</v>
      </c>
      <c r="G26" s="88"/>
      <c r="H26" s="21"/>
      <c r="I26" s="21"/>
      <c r="J26" s="21"/>
      <c r="K26" s="21"/>
      <c r="L26" s="21"/>
      <c r="M26" s="21"/>
      <c r="N26" s="21"/>
      <c r="O26" s="210"/>
      <c r="P26" s="210"/>
      <c r="Q26" s="210"/>
      <c r="R26" s="210"/>
      <c r="S26" s="210"/>
      <c r="T26" s="210"/>
      <c r="U26" s="215"/>
      <c r="V26" s="210"/>
      <c r="W26" s="216">
        <f>SUM(H26:V26)</f>
        <v>0</v>
      </c>
      <c r="X26" s="50"/>
    </row>
    <row r="27" spans="2:24" s="30" customFormat="1">
      <c r="B27" s="62"/>
      <c r="C27" s="7">
        <f t="shared" ref="C27:C30" si="4">C26+1</f>
        <v>9</v>
      </c>
      <c r="D27" s="13" t="s">
        <v>418</v>
      </c>
      <c r="E27" s="48" t="s">
        <v>15</v>
      </c>
      <c r="F27" s="49">
        <v>1</v>
      </c>
      <c r="G27" s="88"/>
      <c r="H27" s="21"/>
      <c r="I27" s="21"/>
      <c r="J27" s="21"/>
      <c r="K27" s="21"/>
      <c r="L27" s="21"/>
      <c r="M27" s="21"/>
      <c r="N27" s="21"/>
      <c r="O27" s="210"/>
      <c r="P27" s="210"/>
      <c r="Q27" s="210"/>
      <c r="R27" s="210"/>
      <c r="S27" s="210"/>
      <c r="T27" s="210"/>
      <c r="U27" s="215"/>
      <c r="V27" s="210"/>
      <c r="W27" s="216">
        <f t="shared" ref="W27:W28" si="5">SUM(H27:V27)</f>
        <v>0</v>
      </c>
      <c r="X27" s="50"/>
    </row>
    <row r="28" spans="2:24" s="30" customFormat="1">
      <c r="B28" s="62"/>
      <c r="C28" s="7">
        <f t="shared" si="4"/>
        <v>10</v>
      </c>
      <c r="D28" s="13" t="s">
        <v>420</v>
      </c>
      <c r="E28" s="48" t="s">
        <v>15</v>
      </c>
      <c r="F28" s="49">
        <v>1</v>
      </c>
      <c r="G28" s="88"/>
      <c r="H28" s="92">
        <f>SUM(H25:H27)</f>
        <v>0</v>
      </c>
      <c r="I28" s="92">
        <f t="shared" ref="I28:N28" si="6">SUM(I25:I27)</f>
        <v>0</v>
      </c>
      <c r="J28" s="92">
        <f t="shared" si="6"/>
        <v>0</v>
      </c>
      <c r="K28" s="92">
        <f t="shared" si="6"/>
        <v>0</v>
      </c>
      <c r="L28" s="92">
        <f t="shared" si="6"/>
        <v>0</v>
      </c>
      <c r="M28" s="92">
        <f t="shared" si="6"/>
        <v>0</v>
      </c>
      <c r="N28" s="92">
        <f t="shared" si="6"/>
        <v>0</v>
      </c>
      <c r="O28" s="229"/>
      <c r="P28" s="229"/>
      <c r="Q28" s="229"/>
      <c r="R28" s="229"/>
      <c r="S28" s="229"/>
      <c r="T28" s="229"/>
      <c r="U28" s="230"/>
      <c r="V28" s="231"/>
      <c r="W28" s="216">
        <f t="shared" si="5"/>
        <v>0</v>
      </c>
      <c r="X28" s="50"/>
    </row>
    <row r="29" spans="2:24" s="30" customFormat="1">
      <c r="B29" s="62"/>
      <c r="C29" s="7">
        <f t="shared" si="4"/>
        <v>11</v>
      </c>
      <c r="D29" s="13" t="s">
        <v>421</v>
      </c>
      <c r="E29" s="48" t="s">
        <v>15</v>
      </c>
      <c r="F29" s="49">
        <v>1</v>
      </c>
      <c r="G29" s="88"/>
      <c r="H29" s="21"/>
      <c r="I29" s="21"/>
      <c r="J29" s="21"/>
      <c r="K29" s="21"/>
      <c r="L29" s="21"/>
      <c r="M29" s="21"/>
      <c r="N29" s="21"/>
      <c r="O29" s="210"/>
      <c r="P29" s="210"/>
      <c r="Q29" s="210"/>
      <c r="R29" s="210"/>
      <c r="S29" s="210"/>
      <c r="T29" s="210"/>
      <c r="U29" s="220"/>
      <c r="V29" s="210"/>
      <c r="W29" s="216">
        <f>SUM(H29:T29)</f>
        <v>0</v>
      </c>
      <c r="X29" s="50"/>
    </row>
    <row r="30" spans="2:24" s="30" customFormat="1">
      <c r="B30" s="62"/>
      <c r="C30" s="7">
        <f t="shared" si="4"/>
        <v>12</v>
      </c>
      <c r="D30" s="13" t="s">
        <v>422</v>
      </c>
      <c r="E30" s="48" t="s">
        <v>15</v>
      </c>
      <c r="F30" s="49">
        <v>1</v>
      </c>
      <c r="G30" s="88"/>
      <c r="H30" s="92">
        <f>H28-H29</f>
        <v>0</v>
      </c>
      <c r="I30" s="92">
        <f t="shared" ref="I30:N30" si="7">I28-I29</f>
        <v>0</v>
      </c>
      <c r="J30" s="92">
        <f t="shared" si="7"/>
        <v>0</v>
      </c>
      <c r="K30" s="92">
        <f t="shared" si="7"/>
        <v>0</v>
      </c>
      <c r="L30" s="92">
        <f t="shared" si="7"/>
        <v>0</v>
      </c>
      <c r="M30" s="92">
        <f t="shared" si="7"/>
        <v>0</v>
      </c>
      <c r="N30" s="92">
        <f t="shared" si="7"/>
        <v>0</v>
      </c>
      <c r="O30" s="229"/>
      <c r="P30" s="229"/>
      <c r="Q30" s="229"/>
      <c r="R30" s="229"/>
      <c r="S30" s="229"/>
      <c r="T30" s="229"/>
      <c r="U30" s="230"/>
      <c r="V30" s="231"/>
      <c r="W30" s="216">
        <f>SUM(H30:T30)</f>
        <v>0</v>
      </c>
      <c r="X30" s="50"/>
    </row>
    <row r="31" spans="2:24" s="30" customFormat="1">
      <c r="B31" s="62"/>
      <c r="C31" s="85"/>
      <c r="D31" s="86"/>
      <c r="E31" s="87"/>
      <c r="F31" s="88"/>
      <c r="G31" s="88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50"/>
    </row>
    <row r="32" spans="2:24" s="30" customFormat="1">
      <c r="B32" s="62"/>
      <c r="C32" s="85"/>
      <c r="D32" s="86"/>
      <c r="E32" s="87"/>
      <c r="F32" s="88"/>
      <c r="G32" s="88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50"/>
    </row>
    <row r="33" spans="2:24" s="30" customFormat="1">
      <c r="B33" s="62"/>
      <c r="C33" s="39"/>
      <c r="D33" s="26"/>
      <c r="E33" s="15"/>
      <c r="F33" s="15"/>
      <c r="G33" s="15"/>
      <c r="H33" s="389" t="s">
        <v>327</v>
      </c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50"/>
    </row>
    <row r="34" spans="2:24" s="30" customFormat="1">
      <c r="B34" s="62"/>
      <c r="C34" s="40"/>
      <c r="D34" s="83"/>
      <c r="E34" s="12"/>
      <c r="F34" s="12"/>
      <c r="G34" s="15"/>
      <c r="H34" s="390" t="s">
        <v>328</v>
      </c>
      <c r="I34" s="390" t="s">
        <v>329</v>
      </c>
      <c r="J34" s="390" t="s">
        <v>330</v>
      </c>
      <c r="K34" s="390" t="s">
        <v>331</v>
      </c>
      <c r="L34" s="390" t="s">
        <v>332</v>
      </c>
      <c r="M34" s="390" t="s">
        <v>333</v>
      </c>
      <c r="N34" s="390" t="s">
        <v>334</v>
      </c>
      <c r="O34" s="390" t="s">
        <v>335</v>
      </c>
      <c r="P34" s="390" t="s">
        <v>336</v>
      </c>
      <c r="Q34" s="390" t="s">
        <v>337</v>
      </c>
      <c r="R34" s="390" t="s">
        <v>338</v>
      </c>
      <c r="S34" s="390" t="s">
        <v>339</v>
      </c>
      <c r="T34" s="390" t="s">
        <v>340</v>
      </c>
      <c r="U34" s="390" t="s">
        <v>341</v>
      </c>
      <c r="V34" s="390" t="s">
        <v>342</v>
      </c>
      <c r="W34" s="390" t="s">
        <v>326</v>
      </c>
      <c r="X34" s="50"/>
    </row>
    <row r="35" spans="2:24" s="30" customFormat="1">
      <c r="B35" s="62"/>
      <c r="C35" s="42"/>
      <c r="D35" s="84" t="s">
        <v>5</v>
      </c>
      <c r="E35" s="3" t="s">
        <v>6</v>
      </c>
      <c r="F35" s="3" t="s">
        <v>7</v>
      </c>
      <c r="G35" s="17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50"/>
    </row>
    <row r="36" spans="2:24" s="30" customFormat="1" ht="25.25" customHeight="1">
      <c r="B36" s="62"/>
      <c r="C36" s="44"/>
      <c r="D36" s="82"/>
      <c r="E36" s="8"/>
      <c r="F36" s="8"/>
      <c r="G36" s="15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50"/>
    </row>
    <row r="37" spans="2:24" s="30" customFormat="1">
      <c r="B37" s="62"/>
      <c r="D37" s="80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50"/>
    </row>
    <row r="38" spans="2:24" s="30" customFormat="1">
      <c r="B38" s="62"/>
      <c r="C38" s="46" t="s">
        <v>8</v>
      </c>
      <c r="D38" s="79" t="s">
        <v>425</v>
      </c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X38" s="50"/>
    </row>
    <row r="39" spans="2:24" s="30" customFormat="1">
      <c r="B39" s="62"/>
      <c r="C39" s="7">
        <f>C30+1</f>
        <v>13</v>
      </c>
      <c r="D39" s="13" t="s">
        <v>419</v>
      </c>
      <c r="E39" s="48" t="s">
        <v>15</v>
      </c>
      <c r="F39" s="49">
        <v>1</v>
      </c>
      <c r="G39" s="8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6">
        <f>SUM(H39:V39)</f>
        <v>0</v>
      </c>
      <c r="X39" s="50"/>
    </row>
    <row r="40" spans="2:24" s="30" customFormat="1">
      <c r="B40" s="62"/>
      <c r="C40" s="7">
        <f>C39+1</f>
        <v>14</v>
      </c>
      <c r="D40" s="13" t="s">
        <v>407</v>
      </c>
      <c r="E40" s="48" t="s">
        <v>15</v>
      </c>
      <c r="F40" s="49">
        <v>1</v>
      </c>
      <c r="G40" s="88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6">
        <f>SUM(H40:V40)</f>
        <v>0</v>
      </c>
      <c r="X40" s="50"/>
    </row>
    <row r="41" spans="2:24" s="30" customFormat="1">
      <c r="B41" s="62"/>
      <c r="C41" s="7">
        <f t="shared" ref="C41:C44" si="8">C40+1</f>
        <v>15</v>
      </c>
      <c r="D41" s="13" t="s">
        <v>418</v>
      </c>
      <c r="E41" s="48" t="s">
        <v>15</v>
      </c>
      <c r="F41" s="49">
        <v>1</v>
      </c>
      <c r="G41" s="88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6">
        <f t="shared" ref="W41:W42" si="9">SUM(H41:V41)</f>
        <v>0</v>
      </c>
      <c r="X41" s="50"/>
    </row>
    <row r="42" spans="2:24" s="30" customFormat="1">
      <c r="B42" s="62"/>
      <c r="C42" s="7">
        <f t="shared" si="8"/>
        <v>16</v>
      </c>
      <c r="D42" s="13" t="s">
        <v>420</v>
      </c>
      <c r="E42" s="48" t="s">
        <v>15</v>
      </c>
      <c r="F42" s="49">
        <v>1</v>
      </c>
      <c r="G42" s="88"/>
      <c r="H42" s="92">
        <f>SUM(H39:H41)</f>
        <v>0</v>
      </c>
      <c r="I42" s="92">
        <f t="shared" ref="I42:V42" si="10">SUM(I39:I41)</f>
        <v>0</v>
      </c>
      <c r="J42" s="92">
        <f t="shared" si="10"/>
        <v>0</v>
      </c>
      <c r="K42" s="92">
        <f t="shared" si="10"/>
        <v>0</v>
      </c>
      <c r="L42" s="92">
        <f t="shared" si="10"/>
        <v>0</v>
      </c>
      <c r="M42" s="92">
        <f t="shared" si="10"/>
        <v>0</v>
      </c>
      <c r="N42" s="92">
        <f t="shared" si="10"/>
        <v>0</v>
      </c>
      <c r="O42" s="92">
        <f t="shared" si="10"/>
        <v>0</v>
      </c>
      <c r="P42" s="92">
        <f t="shared" si="10"/>
        <v>0</v>
      </c>
      <c r="Q42" s="92">
        <f t="shared" si="10"/>
        <v>0</v>
      </c>
      <c r="R42" s="92">
        <f t="shared" si="10"/>
        <v>0</v>
      </c>
      <c r="S42" s="92">
        <f t="shared" si="10"/>
        <v>0</v>
      </c>
      <c r="T42" s="92">
        <f t="shared" si="10"/>
        <v>0</v>
      </c>
      <c r="U42" s="92">
        <f t="shared" si="10"/>
        <v>0</v>
      </c>
      <c r="V42" s="92">
        <f t="shared" si="10"/>
        <v>0</v>
      </c>
      <c r="W42" s="216">
        <f t="shared" si="9"/>
        <v>0</v>
      </c>
      <c r="X42" s="50"/>
    </row>
    <row r="43" spans="2:24" s="30" customFormat="1">
      <c r="B43" s="62"/>
      <c r="C43" s="7">
        <f t="shared" si="8"/>
        <v>17</v>
      </c>
      <c r="D43" s="13" t="s">
        <v>421</v>
      </c>
      <c r="E43" s="48" t="s">
        <v>15</v>
      </c>
      <c r="F43" s="49">
        <v>1</v>
      </c>
      <c r="G43" s="88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6">
        <f>SUM(H43:T43)</f>
        <v>0</v>
      </c>
      <c r="X43" s="50"/>
    </row>
    <row r="44" spans="2:24" s="30" customFormat="1">
      <c r="B44" s="62"/>
      <c r="C44" s="7">
        <f t="shared" si="8"/>
        <v>18</v>
      </c>
      <c r="D44" s="13" t="s">
        <v>422</v>
      </c>
      <c r="E44" s="48" t="s">
        <v>15</v>
      </c>
      <c r="F44" s="49">
        <v>1</v>
      </c>
      <c r="G44" s="88"/>
      <c r="H44" s="92">
        <f>H42-H43</f>
        <v>0</v>
      </c>
      <c r="I44" s="92">
        <f t="shared" ref="I44:V44" si="11">I42-I43</f>
        <v>0</v>
      </c>
      <c r="J44" s="92">
        <f t="shared" si="11"/>
        <v>0</v>
      </c>
      <c r="K44" s="92">
        <f t="shared" si="11"/>
        <v>0</v>
      </c>
      <c r="L44" s="92">
        <f t="shared" si="11"/>
        <v>0</v>
      </c>
      <c r="M44" s="92">
        <f t="shared" si="11"/>
        <v>0</v>
      </c>
      <c r="N44" s="92">
        <f t="shared" si="11"/>
        <v>0</v>
      </c>
      <c r="O44" s="92">
        <f t="shared" si="11"/>
        <v>0</v>
      </c>
      <c r="P44" s="92">
        <f t="shared" si="11"/>
        <v>0</v>
      </c>
      <c r="Q44" s="92">
        <f t="shared" si="11"/>
        <v>0</v>
      </c>
      <c r="R44" s="92">
        <f t="shared" si="11"/>
        <v>0</v>
      </c>
      <c r="S44" s="92">
        <f t="shared" si="11"/>
        <v>0</v>
      </c>
      <c r="T44" s="92">
        <f t="shared" si="11"/>
        <v>0</v>
      </c>
      <c r="U44" s="92">
        <f t="shared" si="11"/>
        <v>0</v>
      </c>
      <c r="V44" s="92">
        <f t="shared" si="11"/>
        <v>0</v>
      </c>
      <c r="W44" s="216">
        <f>SUM(H44:T44)</f>
        <v>0</v>
      </c>
      <c r="X44" s="50"/>
    </row>
    <row r="45" spans="2:24" s="30" customFormat="1">
      <c r="B45" s="62"/>
      <c r="C45" s="15"/>
      <c r="D45" s="28"/>
      <c r="E45" s="27"/>
      <c r="F45" s="15"/>
      <c r="G45" s="15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50"/>
    </row>
    <row r="46" spans="2:24" s="30" customFormat="1">
      <c r="B46" s="62"/>
      <c r="C46" s="85"/>
      <c r="D46" s="86"/>
      <c r="E46" s="87"/>
      <c r="F46" s="88"/>
      <c r="G46" s="88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50"/>
    </row>
    <row r="47" spans="2:24" s="30" customFormat="1">
      <c r="B47" s="62"/>
      <c r="C47" s="39"/>
      <c r="D47" s="26"/>
      <c r="E47" s="15"/>
      <c r="F47" s="15"/>
      <c r="G47" s="15"/>
      <c r="H47" s="389" t="s">
        <v>343</v>
      </c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50"/>
    </row>
    <row r="48" spans="2:24" s="30" customFormat="1">
      <c r="B48" s="62"/>
      <c r="C48" s="40"/>
      <c r="D48" s="83"/>
      <c r="E48" s="12"/>
      <c r="F48" s="12"/>
      <c r="G48" s="15"/>
      <c r="H48" s="390" t="s">
        <v>345</v>
      </c>
      <c r="I48" s="390" t="s">
        <v>346</v>
      </c>
      <c r="J48" s="390" t="s">
        <v>347</v>
      </c>
      <c r="K48" s="390" t="s">
        <v>348</v>
      </c>
      <c r="L48" s="390" t="s">
        <v>349</v>
      </c>
      <c r="M48" s="390" t="s">
        <v>350</v>
      </c>
      <c r="N48" s="390" t="s">
        <v>351</v>
      </c>
      <c r="O48" s="390" t="s">
        <v>352</v>
      </c>
      <c r="P48" s="390"/>
      <c r="Q48" s="390"/>
      <c r="R48" s="390"/>
      <c r="S48" s="390"/>
      <c r="T48" s="390"/>
      <c r="U48" s="212"/>
      <c r="V48" s="212"/>
      <c r="W48" s="390" t="s">
        <v>344</v>
      </c>
      <c r="X48" s="50"/>
    </row>
    <row r="49" spans="2:24" s="30" customFormat="1">
      <c r="B49" s="62"/>
      <c r="C49" s="42"/>
      <c r="D49" s="84" t="s">
        <v>5</v>
      </c>
      <c r="E49" s="3" t="s">
        <v>6</v>
      </c>
      <c r="F49" s="3" t="s">
        <v>7</v>
      </c>
      <c r="G49" s="17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213"/>
      <c r="V49" s="213"/>
      <c r="W49" s="391"/>
      <c r="X49" s="50"/>
    </row>
    <row r="50" spans="2:24" s="30" customFormat="1" ht="29" customHeight="1">
      <c r="B50" s="62"/>
      <c r="C50" s="44"/>
      <c r="D50" s="82"/>
      <c r="E50" s="8"/>
      <c r="F50" s="8"/>
      <c r="G50" s="15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214"/>
      <c r="V50" s="214"/>
      <c r="W50" s="392"/>
      <c r="X50" s="50"/>
    </row>
    <row r="51" spans="2:24" s="30" customFormat="1">
      <c r="B51" s="62"/>
      <c r="D51" s="80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50"/>
    </row>
    <row r="52" spans="2:24" s="30" customFormat="1">
      <c r="B52" s="62"/>
      <c r="C52" s="46" t="s">
        <v>9</v>
      </c>
      <c r="D52" s="79" t="s">
        <v>426</v>
      </c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X52" s="50"/>
    </row>
    <row r="53" spans="2:24" s="30" customFormat="1">
      <c r="B53" s="62"/>
      <c r="C53" s="7">
        <f>C44+1</f>
        <v>19</v>
      </c>
      <c r="D53" s="13" t="s">
        <v>419</v>
      </c>
      <c r="E53" s="48" t="s">
        <v>15</v>
      </c>
      <c r="F53" s="49">
        <v>1</v>
      </c>
      <c r="G53" s="88"/>
      <c r="H53" s="21"/>
      <c r="I53" s="21"/>
      <c r="J53" s="21"/>
      <c r="K53" s="21"/>
      <c r="L53" s="21"/>
      <c r="M53" s="21"/>
      <c r="N53" s="21"/>
      <c r="O53" s="21"/>
      <c r="P53" s="209"/>
      <c r="Q53" s="209"/>
      <c r="R53" s="209"/>
      <c r="S53" s="209"/>
      <c r="T53" s="218"/>
      <c r="U53" s="209"/>
      <c r="V53" s="209"/>
      <c r="W53" s="216">
        <f>SUM(H53:V53)</f>
        <v>0</v>
      </c>
      <c r="X53" s="50"/>
    </row>
    <row r="54" spans="2:24" s="30" customFormat="1">
      <c r="B54" s="62"/>
      <c r="C54" s="7">
        <f>C53+1</f>
        <v>20</v>
      </c>
      <c r="D54" s="13" t="s">
        <v>407</v>
      </c>
      <c r="E54" s="48" t="s">
        <v>15</v>
      </c>
      <c r="F54" s="49">
        <v>1</v>
      </c>
      <c r="G54" s="88"/>
      <c r="H54" s="21"/>
      <c r="I54" s="21"/>
      <c r="J54" s="21"/>
      <c r="K54" s="21"/>
      <c r="L54" s="21"/>
      <c r="M54" s="21"/>
      <c r="N54" s="21"/>
      <c r="O54" s="21"/>
      <c r="P54" s="210"/>
      <c r="Q54" s="210"/>
      <c r="R54" s="210"/>
      <c r="S54" s="210"/>
      <c r="T54" s="220"/>
      <c r="U54" s="210"/>
      <c r="V54" s="210"/>
      <c r="W54" s="216">
        <f>SUM(H54:V54)</f>
        <v>0</v>
      </c>
      <c r="X54" s="50"/>
    </row>
    <row r="55" spans="2:24" s="30" customFormat="1">
      <c r="B55" s="62"/>
      <c r="C55" s="7">
        <f t="shared" ref="C55:C58" si="12">C54+1</f>
        <v>21</v>
      </c>
      <c r="D55" s="13" t="s">
        <v>418</v>
      </c>
      <c r="E55" s="48" t="s">
        <v>15</v>
      </c>
      <c r="F55" s="49">
        <v>1</v>
      </c>
      <c r="G55" s="88"/>
      <c r="H55" s="21"/>
      <c r="I55" s="21"/>
      <c r="J55" s="21"/>
      <c r="K55" s="21"/>
      <c r="L55" s="21"/>
      <c r="M55" s="21"/>
      <c r="N55" s="21"/>
      <c r="O55" s="21"/>
      <c r="P55" s="151"/>
      <c r="Q55" s="151"/>
      <c r="R55" s="151"/>
      <c r="S55" s="151"/>
      <c r="T55" s="221"/>
      <c r="U55" s="151"/>
      <c r="V55" s="151"/>
      <c r="W55" s="216">
        <f t="shared" ref="W55:W56" si="13">SUM(H55:V55)</f>
        <v>0</v>
      </c>
      <c r="X55" s="50"/>
    </row>
    <row r="56" spans="2:24" s="30" customFormat="1">
      <c r="B56" s="62"/>
      <c r="C56" s="7">
        <f t="shared" si="12"/>
        <v>22</v>
      </c>
      <c r="D56" s="13" t="s">
        <v>420</v>
      </c>
      <c r="E56" s="48" t="s">
        <v>15</v>
      </c>
      <c r="F56" s="49">
        <v>1</v>
      </c>
      <c r="G56" s="88"/>
      <c r="H56" s="92">
        <f>SUM(H53:H55)</f>
        <v>0</v>
      </c>
      <c r="I56" s="92">
        <f t="shared" ref="I56:O56" si="14">SUM(I53:I55)</f>
        <v>0</v>
      </c>
      <c r="J56" s="92">
        <f t="shared" si="14"/>
        <v>0</v>
      </c>
      <c r="K56" s="92">
        <f t="shared" si="14"/>
        <v>0</v>
      </c>
      <c r="L56" s="92">
        <f t="shared" si="14"/>
        <v>0</v>
      </c>
      <c r="M56" s="92">
        <f t="shared" si="14"/>
        <v>0</v>
      </c>
      <c r="N56" s="92">
        <f t="shared" si="14"/>
        <v>0</v>
      </c>
      <c r="O56" s="92">
        <f t="shared" si="14"/>
        <v>0</v>
      </c>
      <c r="P56" s="211"/>
      <c r="Q56" s="211"/>
      <c r="R56" s="211"/>
      <c r="S56" s="211"/>
      <c r="T56" s="219"/>
      <c r="U56" s="217"/>
      <c r="V56" s="217"/>
      <c r="W56" s="216">
        <f t="shared" si="13"/>
        <v>0</v>
      </c>
      <c r="X56" s="50"/>
    </row>
    <row r="57" spans="2:24" s="30" customFormat="1">
      <c r="B57" s="62"/>
      <c r="C57" s="7">
        <f t="shared" si="12"/>
        <v>23</v>
      </c>
      <c r="D57" s="13" t="s">
        <v>421</v>
      </c>
      <c r="E57" s="48" t="s">
        <v>15</v>
      </c>
      <c r="F57" s="49">
        <v>1</v>
      </c>
      <c r="G57" s="88"/>
      <c r="H57" s="21"/>
      <c r="I57" s="21"/>
      <c r="J57" s="21"/>
      <c r="K57" s="21"/>
      <c r="L57" s="21"/>
      <c r="M57" s="21"/>
      <c r="N57" s="21"/>
      <c r="O57" s="21"/>
      <c r="P57" s="209"/>
      <c r="Q57" s="209"/>
      <c r="R57" s="209"/>
      <c r="S57" s="209"/>
      <c r="T57" s="218"/>
      <c r="U57" s="209"/>
      <c r="V57" s="209"/>
      <c r="W57" s="216">
        <f>SUM(H57:T57)</f>
        <v>0</v>
      </c>
      <c r="X57" s="50"/>
    </row>
    <row r="58" spans="2:24" s="30" customFormat="1">
      <c r="B58" s="62"/>
      <c r="C58" s="7">
        <f t="shared" si="12"/>
        <v>24</v>
      </c>
      <c r="D58" s="13" t="s">
        <v>422</v>
      </c>
      <c r="E58" s="48" t="s">
        <v>15</v>
      </c>
      <c r="F58" s="49">
        <v>1</v>
      </c>
      <c r="G58" s="88"/>
      <c r="H58" s="92">
        <f>H56-H57</f>
        <v>0</v>
      </c>
      <c r="I58" s="92">
        <f t="shared" ref="I58:O58" si="15">I56-I57</f>
        <v>0</v>
      </c>
      <c r="J58" s="92">
        <f t="shared" si="15"/>
        <v>0</v>
      </c>
      <c r="K58" s="92">
        <f t="shared" si="15"/>
        <v>0</v>
      </c>
      <c r="L58" s="92">
        <f t="shared" si="15"/>
        <v>0</v>
      </c>
      <c r="M58" s="92">
        <f t="shared" si="15"/>
        <v>0</v>
      </c>
      <c r="N58" s="92">
        <f t="shared" si="15"/>
        <v>0</v>
      </c>
      <c r="O58" s="92">
        <f t="shared" si="15"/>
        <v>0</v>
      </c>
      <c r="P58" s="211"/>
      <c r="Q58" s="211"/>
      <c r="R58" s="211"/>
      <c r="S58" s="211"/>
      <c r="T58" s="219"/>
      <c r="U58" s="217"/>
      <c r="V58" s="217"/>
      <c r="W58" s="216">
        <f>SUM(H58:T58)</f>
        <v>0</v>
      </c>
      <c r="X58" s="50"/>
    </row>
    <row r="59" spans="2:24" s="30" customFormat="1">
      <c r="B59" s="62"/>
      <c r="C59" s="15"/>
      <c r="D59" s="28"/>
      <c r="E59" s="27"/>
      <c r="F59" s="15"/>
      <c r="G59" s="15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50"/>
    </row>
    <row r="60" spans="2:24" s="30" customFormat="1">
      <c r="C60" s="15"/>
      <c r="D60" s="28"/>
      <c r="E60" s="27"/>
      <c r="F60" s="15"/>
      <c r="G60" s="1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50"/>
    </row>
    <row r="61" spans="2:24" s="30" customFormat="1">
      <c r="B61" s="62"/>
      <c r="C61" s="39"/>
      <c r="D61" s="26"/>
      <c r="E61" s="15"/>
      <c r="F61" s="15"/>
      <c r="G61" s="15"/>
      <c r="H61" s="389" t="s">
        <v>853</v>
      </c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50"/>
    </row>
    <row r="62" spans="2:24" s="30" customFormat="1">
      <c r="B62" s="62"/>
      <c r="C62" s="40"/>
      <c r="D62" s="83"/>
      <c r="E62" s="12"/>
      <c r="F62" s="12"/>
      <c r="G62" s="15"/>
      <c r="H62" s="390" t="s">
        <v>854</v>
      </c>
      <c r="I62" s="390" t="s">
        <v>855</v>
      </c>
      <c r="J62" s="390" t="s">
        <v>856</v>
      </c>
      <c r="K62" s="390" t="s">
        <v>857</v>
      </c>
      <c r="L62" s="390" t="s">
        <v>858</v>
      </c>
      <c r="M62" s="390" t="s">
        <v>859</v>
      </c>
      <c r="N62" s="390" t="s">
        <v>860</v>
      </c>
      <c r="O62" s="390" t="s">
        <v>861</v>
      </c>
      <c r="P62" s="390"/>
      <c r="Q62" s="390"/>
      <c r="R62" s="390"/>
      <c r="S62" s="390"/>
      <c r="T62" s="390"/>
      <c r="U62" s="212"/>
      <c r="V62" s="212"/>
      <c r="W62" s="390" t="s">
        <v>344</v>
      </c>
      <c r="X62" s="50"/>
    </row>
    <row r="63" spans="2:24" s="30" customFormat="1">
      <c r="B63" s="62"/>
      <c r="C63" s="42"/>
      <c r="D63" s="84" t="s">
        <v>5</v>
      </c>
      <c r="E63" s="3" t="s">
        <v>6</v>
      </c>
      <c r="F63" s="3" t="s">
        <v>7</v>
      </c>
      <c r="G63" s="17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213"/>
      <c r="V63" s="213"/>
      <c r="W63" s="391"/>
      <c r="X63" s="50"/>
    </row>
    <row r="64" spans="2:24" s="30" customFormat="1">
      <c r="B64" s="62"/>
      <c r="C64" s="44"/>
      <c r="D64" s="82"/>
      <c r="E64" s="8"/>
      <c r="F64" s="8"/>
      <c r="G64" s="15"/>
      <c r="H64" s="392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214"/>
      <c r="V64" s="214"/>
      <c r="W64" s="392"/>
      <c r="X64" s="50"/>
    </row>
    <row r="65" spans="1:24" s="30" customFormat="1">
      <c r="B65" s="62"/>
      <c r="D65" s="80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50"/>
    </row>
    <row r="66" spans="1:24" s="30" customFormat="1">
      <c r="B66" s="62"/>
      <c r="C66" s="46" t="s">
        <v>9</v>
      </c>
      <c r="D66" s="79" t="s">
        <v>863</v>
      </c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X66" s="50"/>
    </row>
    <row r="67" spans="1:24" s="30" customFormat="1">
      <c r="B67" s="62"/>
      <c r="C67" s="7">
        <f>C58+1</f>
        <v>25</v>
      </c>
      <c r="D67" s="13" t="s">
        <v>419</v>
      </c>
      <c r="E67" s="48" t="s">
        <v>15</v>
      </c>
      <c r="F67" s="49">
        <v>1</v>
      </c>
      <c r="G67" s="88"/>
      <c r="H67" s="21"/>
      <c r="I67" s="21"/>
      <c r="J67" s="21"/>
      <c r="K67" s="21"/>
      <c r="L67" s="21"/>
      <c r="M67" s="21"/>
      <c r="N67" s="21"/>
      <c r="O67" s="21"/>
      <c r="P67" s="209"/>
      <c r="Q67" s="209"/>
      <c r="R67" s="209"/>
      <c r="S67" s="209"/>
      <c r="T67" s="218"/>
      <c r="U67" s="209"/>
      <c r="V67" s="209"/>
      <c r="W67" s="216">
        <f>SUM(H67:V67)</f>
        <v>0</v>
      </c>
      <c r="X67" s="50"/>
    </row>
    <row r="68" spans="1:24" s="30" customFormat="1">
      <c r="B68" s="62"/>
      <c r="C68" s="7">
        <f>C67+1</f>
        <v>26</v>
      </c>
      <c r="D68" s="13" t="s">
        <v>407</v>
      </c>
      <c r="E68" s="48" t="s">
        <v>15</v>
      </c>
      <c r="F68" s="49">
        <v>1</v>
      </c>
      <c r="G68" s="88"/>
      <c r="H68" s="21"/>
      <c r="I68" s="21"/>
      <c r="J68" s="21"/>
      <c r="K68" s="21"/>
      <c r="L68" s="21"/>
      <c r="M68" s="21"/>
      <c r="N68" s="21"/>
      <c r="O68" s="21"/>
      <c r="P68" s="210"/>
      <c r="Q68" s="210"/>
      <c r="R68" s="210"/>
      <c r="S68" s="210"/>
      <c r="T68" s="220"/>
      <c r="U68" s="210"/>
      <c r="V68" s="210"/>
      <c r="W68" s="216">
        <f>SUM(H68:V68)</f>
        <v>0</v>
      </c>
      <c r="X68" s="50"/>
    </row>
    <row r="69" spans="1:24" s="30" customFormat="1">
      <c r="B69" s="62"/>
      <c r="C69" s="7">
        <f t="shared" ref="C69:C72" si="16">C68+1</f>
        <v>27</v>
      </c>
      <c r="D69" s="13" t="s">
        <v>418</v>
      </c>
      <c r="E69" s="48" t="s">
        <v>15</v>
      </c>
      <c r="F69" s="49">
        <v>1</v>
      </c>
      <c r="G69" s="88"/>
      <c r="H69" s="21"/>
      <c r="I69" s="21"/>
      <c r="J69" s="21"/>
      <c r="K69" s="21"/>
      <c r="L69" s="21"/>
      <c r="M69" s="21"/>
      <c r="N69" s="21"/>
      <c r="O69" s="21"/>
      <c r="P69" s="151"/>
      <c r="Q69" s="151"/>
      <c r="R69" s="151"/>
      <c r="S69" s="151"/>
      <c r="T69" s="221"/>
      <c r="U69" s="151"/>
      <c r="V69" s="151"/>
      <c r="W69" s="216">
        <f t="shared" ref="W69:W70" si="17">SUM(H69:V69)</f>
        <v>0</v>
      </c>
      <c r="X69" s="50"/>
    </row>
    <row r="70" spans="1:24" s="30" customFormat="1">
      <c r="B70" s="62"/>
      <c r="C70" s="7">
        <f t="shared" si="16"/>
        <v>28</v>
      </c>
      <c r="D70" s="13" t="s">
        <v>420</v>
      </c>
      <c r="E70" s="48" t="s">
        <v>15</v>
      </c>
      <c r="F70" s="49">
        <v>1</v>
      </c>
      <c r="G70" s="88"/>
      <c r="H70" s="92">
        <f>SUM(H67:H69)</f>
        <v>0</v>
      </c>
      <c r="I70" s="92">
        <f t="shared" ref="I70:O70" si="18">SUM(I67:I69)</f>
        <v>0</v>
      </c>
      <c r="J70" s="92">
        <f t="shared" si="18"/>
        <v>0</v>
      </c>
      <c r="K70" s="92">
        <f t="shared" si="18"/>
        <v>0</v>
      </c>
      <c r="L70" s="92">
        <f t="shared" si="18"/>
        <v>0</v>
      </c>
      <c r="M70" s="92">
        <f t="shared" si="18"/>
        <v>0</v>
      </c>
      <c r="N70" s="92">
        <f t="shared" si="18"/>
        <v>0</v>
      </c>
      <c r="O70" s="92">
        <f t="shared" si="18"/>
        <v>0</v>
      </c>
      <c r="P70" s="211"/>
      <c r="Q70" s="211"/>
      <c r="R70" s="211"/>
      <c r="S70" s="211"/>
      <c r="T70" s="219"/>
      <c r="U70" s="217"/>
      <c r="V70" s="217"/>
      <c r="W70" s="216">
        <f t="shared" si="17"/>
        <v>0</v>
      </c>
      <c r="X70" s="50"/>
    </row>
    <row r="71" spans="1:24" s="30" customFormat="1">
      <c r="A71" s="50"/>
      <c r="B71" s="62"/>
      <c r="C71" s="7">
        <f t="shared" si="16"/>
        <v>29</v>
      </c>
      <c r="D71" s="13" t="s">
        <v>421</v>
      </c>
      <c r="E71" s="48" t="s">
        <v>15</v>
      </c>
      <c r="F71" s="49">
        <v>1</v>
      </c>
      <c r="G71" s="88"/>
      <c r="H71" s="21"/>
      <c r="I71" s="21"/>
      <c r="J71" s="21"/>
      <c r="K71" s="21"/>
      <c r="L71" s="21"/>
      <c r="M71" s="21"/>
      <c r="N71" s="21"/>
      <c r="O71" s="21"/>
      <c r="P71" s="209"/>
      <c r="Q71" s="209"/>
      <c r="R71" s="209"/>
      <c r="S71" s="209"/>
      <c r="T71" s="218"/>
      <c r="U71" s="209"/>
      <c r="V71" s="209"/>
      <c r="W71" s="216">
        <f>SUM(H71:T71)</f>
        <v>0</v>
      </c>
      <c r="X71" s="50"/>
    </row>
    <row r="72" spans="1:24" s="30" customFormat="1">
      <c r="A72" s="50"/>
      <c r="B72" s="62"/>
      <c r="C72" s="7">
        <f t="shared" si="16"/>
        <v>30</v>
      </c>
      <c r="D72" s="13" t="s">
        <v>422</v>
      </c>
      <c r="E72" s="48" t="s">
        <v>15</v>
      </c>
      <c r="F72" s="49">
        <v>1</v>
      </c>
      <c r="G72" s="88"/>
      <c r="H72" s="92">
        <f>H70-H71</f>
        <v>0</v>
      </c>
      <c r="I72" s="92">
        <f t="shared" ref="I72:O72" si="19">I70-I71</f>
        <v>0</v>
      </c>
      <c r="J72" s="92">
        <f t="shared" si="19"/>
        <v>0</v>
      </c>
      <c r="K72" s="92">
        <f t="shared" si="19"/>
        <v>0</v>
      </c>
      <c r="L72" s="92">
        <f t="shared" si="19"/>
        <v>0</v>
      </c>
      <c r="M72" s="92">
        <f t="shared" si="19"/>
        <v>0</v>
      </c>
      <c r="N72" s="92">
        <f t="shared" si="19"/>
        <v>0</v>
      </c>
      <c r="O72" s="92">
        <f t="shared" si="19"/>
        <v>0</v>
      </c>
      <c r="P72" s="211"/>
      <c r="Q72" s="211"/>
      <c r="R72" s="211"/>
      <c r="S72" s="211"/>
      <c r="T72" s="219"/>
      <c r="U72" s="217"/>
      <c r="V72" s="217"/>
      <c r="W72" s="216">
        <f>SUM(H72:T72)</f>
        <v>0</v>
      </c>
      <c r="X72" s="50"/>
    </row>
    <row r="73" spans="1:24" s="30" customFormat="1">
      <c r="A73" s="50"/>
      <c r="D73" s="80"/>
      <c r="X73" s="50"/>
    </row>
    <row r="74" spans="1:24" s="30" customFormat="1">
      <c r="A74" s="50"/>
      <c r="D74" s="80"/>
      <c r="X74" s="50"/>
    </row>
    <row r="75" spans="1:24" s="30" customFormat="1">
      <c r="A75" s="50"/>
      <c r="C75" s="85"/>
      <c r="D75" s="86"/>
      <c r="E75" s="87"/>
      <c r="F75" s="87"/>
      <c r="G75" s="88"/>
      <c r="H75" s="88"/>
      <c r="I75" s="390" t="s">
        <v>464</v>
      </c>
      <c r="J75" s="390" t="s">
        <v>465</v>
      </c>
      <c r="X75" s="50"/>
    </row>
    <row r="76" spans="1:24" s="30" customFormat="1">
      <c r="A76" s="50"/>
      <c r="C76" s="85"/>
      <c r="D76" s="86"/>
      <c r="E76" s="87"/>
      <c r="F76" s="87"/>
      <c r="G76" s="88"/>
      <c r="H76" s="88"/>
      <c r="I76" s="391"/>
      <c r="J76" s="391"/>
      <c r="X76" s="50"/>
    </row>
    <row r="77" spans="1:24" s="30" customFormat="1">
      <c r="A77" s="50"/>
      <c r="C77" s="85"/>
      <c r="D77" s="86"/>
      <c r="E77" s="87"/>
      <c r="F77" s="87"/>
      <c r="G77" s="88"/>
      <c r="H77" s="88"/>
      <c r="I77" s="392"/>
      <c r="J77" s="392"/>
      <c r="X77" s="50"/>
    </row>
    <row r="78" spans="1:24" s="30" customFormat="1">
      <c r="A78" s="50"/>
      <c r="C78" s="85"/>
      <c r="D78" s="86"/>
      <c r="E78" s="87"/>
      <c r="F78" s="88"/>
      <c r="G78" s="88"/>
      <c r="H78" s="96"/>
      <c r="I78" s="96"/>
      <c r="J78" s="96"/>
      <c r="X78" s="50"/>
    </row>
    <row r="79" spans="1:24" s="30" customFormat="1">
      <c r="A79" s="50"/>
      <c r="C79" s="46" t="s">
        <v>11</v>
      </c>
      <c r="D79" s="79" t="s">
        <v>427</v>
      </c>
      <c r="E79" s="237" t="s">
        <v>462</v>
      </c>
      <c r="F79" s="18"/>
      <c r="G79" s="19"/>
      <c r="H79" s="88"/>
      <c r="I79" s="96"/>
      <c r="J79" s="96"/>
      <c r="X79" s="50"/>
    </row>
    <row r="80" spans="1:24" s="30" customFormat="1">
      <c r="A80" s="50"/>
      <c r="C80" s="7">
        <v>31</v>
      </c>
      <c r="D80" s="233" t="s">
        <v>428</v>
      </c>
      <c r="E80" s="234">
        <v>1</v>
      </c>
      <c r="F80" s="48" t="s">
        <v>463</v>
      </c>
      <c r="G80" s="49">
        <v>1</v>
      </c>
      <c r="H80" s="88"/>
      <c r="I80" s="92">
        <f>SUM(I81:I82)</f>
        <v>0</v>
      </c>
      <c r="J80" s="64" t="e">
        <f>I80/$I$114</f>
        <v>#DIV/0!</v>
      </c>
      <c r="X80" s="50"/>
    </row>
    <row r="81" spans="1:24" s="30" customFormat="1">
      <c r="A81" s="50"/>
      <c r="C81" s="7">
        <f>C80+1</f>
        <v>32</v>
      </c>
      <c r="D81" s="13" t="s">
        <v>429</v>
      </c>
      <c r="E81" s="232">
        <v>11</v>
      </c>
      <c r="F81" s="48" t="s">
        <v>463</v>
      </c>
      <c r="G81" s="49">
        <v>1</v>
      </c>
      <c r="H81" s="88"/>
      <c r="I81" s="21"/>
      <c r="J81" s="64" t="e">
        <f t="shared" ref="J81:J114" si="20">I81/$I$114</f>
        <v>#DIV/0!</v>
      </c>
      <c r="X81" s="50"/>
    </row>
    <row r="82" spans="1:24" s="30" customFormat="1">
      <c r="A82" s="50"/>
      <c r="C82" s="7">
        <f t="shared" ref="C82:C114" si="21">C81+1</f>
        <v>33</v>
      </c>
      <c r="D82" s="13" t="s">
        <v>430</v>
      </c>
      <c r="E82" s="232">
        <v>12</v>
      </c>
      <c r="F82" s="48" t="s">
        <v>463</v>
      </c>
      <c r="G82" s="49">
        <v>1</v>
      </c>
      <c r="H82" s="88"/>
      <c r="I82" s="21"/>
      <c r="J82" s="64" t="e">
        <f t="shared" si="20"/>
        <v>#DIV/0!</v>
      </c>
      <c r="X82" s="50"/>
    </row>
    <row r="83" spans="1:24" s="30" customFormat="1">
      <c r="A83" s="50"/>
      <c r="C83" s="7">
        <f t="shared" si="21"/>
        <v>34</v>
      </c>
      <c r="D83" s="233" t="s">
        <v>431</v>
      </c>
      <c r="E83" s="234">
        <v>2</v>
      </c>
      <c r="F83" s="48" t="s">
        <v>463</v>
      </c>
      <c r="G83" s="49">
        <v>1</v>
      </c>
      <c r="H83" s="88"/>
      <c r="I83" s="92">
        <f>SUM(I84:I87)</f>
        <v>0</v>
      </c>
      <c r="J83" s="64" t="e">
        <f t="shared" si="20"/>
        <v>#DIV/0!</v>
      </c>
      <c r="X83" s="50"/>
    </row>
    <row r="84" spans="1:24" s="30" customFormat="1">
      <c r="A84" s="50"/>
      <c r="C84" s="7">
        <f t="shared" si="21"/>
        <v>35</v>
      </c>
      <c r="D84" s="13" t="s">
        <v>432</v>
      </c>
      <c r="E84" s="232">
        <v>21</v>
      </c>
      <c r="F84" s="48" t="s">
        <v>463</v>
      </c>
      <c r="G84" s="49">
        <v>1</v>
      </c>
      <c r="H84" s="88"/>
      <c r="I84" s="21"/>
      <c r="J84" s="64" t="e">
        <f t="shared" si="20"/>
        <v>#DIV/0!</v>
      </c>
      <c r="X84" s="50"/>
    </row>
    <row r="85" spans="1:24" s="30" customFormat="1">
      <c r="A85" s="50"/>
      <c r="C85" s="7">
        <f t="shared" si="21"/>
        <v>36</v>
      </c>
      <c r="D85" s="13" t="s">
        <v>433</v>
      </c>
      <c r="E85" s="232">
        <v>22</v>
      </c>
      <c r="F85" s="48" t="s">
        <v>463</v>
      </c>
      <c r="G85" s="49">
        <v>1</v>
      </c>
      <c r="H85" s="88"/>
      <c r="I85" s="21"/>
      <c r="J85" s="64" t="e">
        <f t="shared" si="20"/>
        <v>#DIV/0!</v>
      </c>
      <c r="X85" s="50"/>
    </row>
    <row r="86" spans="1:24" s="30" customFormat="1">
      <c r="A86" s="50"/>
      <c r="C86" s="7">
        <f t="shared" si="21"/>
        <v>37</v>
      </c>
      <c r="D86" s="13" t="s">
        <v>434</v>
      </c>
      <c r="E86" s="232">
        <v>23</v>
      </c>
      <c r="F86" s="48" t="s">
        <v>463</v>
      </c>
      <c r="G86" s="49">
        <v>1</v>
      </c>
      <c r="H86" s="88"/>
      <c r="I86" s="21"/>
      <c r="J86" s="64" t="e">
        <f t="shared" si="20"/>
        <v>#DIV/0!</v>
      </c>
      <c r="X86" s="50"/>
    </row>
    <row r="87" spans="1:24" s="30" customFormat="1">
      <c r="A87" s="50"/>
      <c r="C87" s="7">
        <f t="shared" si="21"/>
        <v>38</v>
      </c>
      <c r="D87" s="13" t="s">
        <v>435</v>
      </c>
      <c r="E87" s="232">
        <v>24</v>
      </c>
      <c r="F87" s="48" t="s">
        <v>463</v>
      </c>
      <c r="G87" s="49">
        <v>1</v>
      </c>
      <c r="H87" s="88"/>
      <c r="I87" s="21"/>
      <c r="J87" s="64" t="e">
        <f t="shared" si="20"/>
        <v>#DIV/0!</v>
      </c>
      <c r="X87" s="50"/>
    </row>
    <row r="88" spans="1:24" s="30" customFormat="1">
      <c r="A88" s="50"/>
      <c r="C88" s="7">
        <f t="shared" si="21"/>
        <v>39</v>
      </c>
      <c r="D88" s="233" t="s">
        <v>436</v>
      </c>
      <c r="E88" s="234">
        <v>3</v>
      </c>
      <c r="F88" s="48" t="s">
        <v>463</v>
      </c>
      <c r="G88" s="49">
        <v>1</v>
      </c>
      <c r="H88" s="88"/>
      <c r="I88" s="92">
        <f>SUM(I89:I93)</f>
        <v>0</v>
      </c>
      <c r="J88" s="64" t="e">
        <f t="shared" si="20"/>
        <v>#DIV/0!</v>
      </c>
      <c r="X88" s="50"/>
    </row>
    <row r="89" spans="1:24" s="30" customFormat="1">
      <c r="A89" s="50"/>
      <c r="C89" s="7">
        <f t="shared" si="21"/>
        <v>40</v>
      </c>
      <c r="D89" s="13" t="s">
        <v>437</v>
      </c>
      <c r="E89" s="232">
        <v>31</v>
      </c>
      <c r="F89" s="48" t="s">
        <v>463</v>
      </c>
      <c r="G89" s="49">
        <v>1</v>
      </c>
      <c r="H89" s="88"/>
      <c r="I89" s="21"/>
      <c r="J89" s="64" t="e">
        <f t="shared" si="20"/>
        <v>#DIV/0!</v>
      </c>
      <c r="X89" s="50"/>
    </row>
    <row r="90" spans="1:24" s="30" customFormat="1">
      <c r="A90" s="50"/>
      <c r="C90" s="7">
        <f t="shared" si="21"/>
        <v>41</v>
      </c>
      <c r="D90" s="13" t="s">
        <v>438</v>
      </c>
      <c r="E90" s="232">
        <v>32</v>
      </c>
      <c r="F90" s="48" t="s">
        <v>463</v>
      </c>
      <c r="G90" s="49">
        <v>1</v>
      </c>
      <c r="H90" s="88"/>
      <c r="I90" s="21"/>
      <c r="J90" s="64" t="e">
        <f t="shared" si="20"/>
        <v>#DIV/0!</v>
      </c>
      <c r="X90" s="50"/>
    </row>
    <row r="91" spans="1:24" s="30" customFormat="1">
      <c r="A91" s="50"/>
      <c r="C91" s="7">
        <f t="shared" si="21"/>
        <v>42</v>
      </c>
      <c r="D91" s="13" t="s">
        <v>439</v>
      </c>
      <c r="E91" s="232">
        <v>33</v>
      </c>
      <c r="F91" s="48" t="s">
        <v>463</v>
      </c>
      <c r="G91" s="49">
        <v>1</v>
      </c>
      <c r="H91" s="88"/>
      <c r="I91" s="21"/>
      <c r="J91" s="64" t="e">
        <f t="shared" si="20"/>
        <v>#DIV/0!</v>
      </c>
      <c r="X91" s="50"/>
    </row>
    <row r="92" spans="1:24" s="30" customFormat="1">
      <c r="A92" s="50"/>
      <c r="C92" s="7">
        <f t="shared" si="21"/>
        <v>43</v>
      </c>
      <c r="D92" s="13" t="s">
        <v>440</v>
      </c>
      <c r="E92" s="232">
        <v>34</v>
      </c>
      <c r="F92" s="48" t="s">
        <v>463</v>
      </c>
      <c r="G92" s="49">
        <v>1</v>
      </c>
      <c r="H92" s="88"/>
      <c r="I92" s="21"/>
      <c r="J92" s="64" t="e">
        <f t="shared" si="20"/>
        <v>#DIV/0!</v>
      </c>
      <c r="X92" s="50"/>
    </row>
    <row r="93" spans="1:24" s="30" customFormat="1">
      <c r="A93" s="50"/>
      <c r="C93" s="7">
        <f t="shared" si="21"/>
        <v>44</v>
      </c>
      <c r="D93" s="13" t="s">
        <v>441</v>
      </c>
      <c r="E93" s="232">
        <v>35</v>
      </c>
      <c r="F93" s="48" t="s">
        <v>463</v>
      </c>
      <c r="G93" s="49">
        <v>1</v>
      </c>
      <c r="H93" s="88"/>
      <c r="I93" s="21"/>
      <c r="J93" s="64" t="e">
        <f t="shared" si="20"/>
        <v>#DIV/0!</v>
      </c>
      <c r="X93" s="50"/>
    </row>
    <row r="94" spans="1:24" s="30" customFormat="1">
      <c r="A94" s="50"/>
      <c r="C94" s="7">
        <f t="shared" si="21"/>
        <v>45</v>
      </c>
      <c r="D94" s="233" t="s">
        <v>442</v>
      </c>
      <c r="E94" s="234">
        <v>4</v>
      </c>
      <c r="F94" s="48" t="s">
        <v>463</v>
      </c>
      <c r="G94" s="49">
        <v>1</v>
      </c>
      <c r="H94" s="88"/>
      <c r="I94" s="92">
        <f>SUM(I95:I96)</f>
        <v>0</v>
      </c>
      <c r="J94" s="64" t="e">
        <f t="shared" si="20"/>
        <v>#DIV/0!</v>
      </c>
      <c r="X94" s="50"/>
    </row>
    <row r="95" spans="1:24" s="30" customFormat="1">
      <c r="A95" s="50"/>
      <c r="C95" s="7">
        <f t="shared" si="21"/>
        <v>46</v>
      </c>
      <c r="D95" s="13" t="s">
        <v>443</v>
      </c>
      <c r="E95" s="232">
        <v>41</v>
      </c>
      <c r="F95" s="48" t="s">
        <v>463</v>
      </c>
      <c r="G95" s="49">
        <v>1</v>
      </c>
      <c r="H95" s="88"/>
      <c r="I95" s="21"/>
      <c r="J95" s="64" t="e">
        <f t="shared" si="20"/>
        <v>#DIV/0!</v>
      </c>
      <c r="X95" s="50"/>
    </row>
    <row r="96" spans="1:24" s="30" customFormat="1">
      <c r="A96" s="50"/>
      <c r="C96" s="7">
        <f t="shared" si="21"/>
        <v>47</v>
      </c>
      <c r="D96" s="13" t="s">
        <v>444</v>
      </c>
      <c r="E96" s="232">
        <v>42</v>
      </c>
      <c r="F96" s="48" t="s">
        <v>463</v>
      </c>
      <c r="G96" s="49">
        <v>1</v>
      </c>
      <c r="H96" s="88"/>
      <c r="I96" s="21"/>
      <c r="J96" s="64" t="e">
        <f t="shared" si="20"/>
        <v>#DIV/0!</v>
      </c>
      <c r="X96" s="50"/>
    </row>
    <row r="97" spans="1:24" s="30" customFormat="1">
      <c r="A97" s="50"/>
      <c r="C97" s="7">
        <f t="shared" si="21"/>
        <v>48</v>
      </c>
      <c r="D97" s="233" t="s">
        <v>445</v>
      </c>
      <c r="E97" s="234">
        <v>5</v>
      </c>
      <c r="F97" s="48" t="s">
        <v>463</v>
      </c>
      <c r="G97" s="49">
        <v>1</v>
      </c>
      <c r="H97" s="88"/>
      <c r="I97" s="92">
        <f>SUM(I98:I101)</f>
        <v>0</v>
      </c>
      <c r="J97" s="64" t="e">
        <f t="shared" si="20"/>
        <v>#DIV/0!</v>
      </c>
      <c r="X97" s="50"/>
    </row>
    <row r="98" spans="1:24" s="30" customFormat="1">
      <c r="A98" s="50"/>
      <c r="C98" s="7">
        <f t="shared" si="21"/>
        <v>49</v>
      </c>
      <c r="D98" s="13" t="s">
        <v>446</v>
      </c>
      <c r="E98" s="232">
        <v>51</v>
      </c>
      <c r="F98" s="48" t="s">
        <v>463</v>
      </c>
      <c r="G98" s="49">
        <v>1</v>
      </c>
      <c r="H98" s="88"/>
      <c r="I98" s="21"/>
      <c r="J98" s="64" t="e">
        <f t="shared" si="20"/>
        <v>#DIV/0!</v>
      </c>
      <c r="X98" s="50"/>
    </row>
    <row r="99" spans="1:24" s="30" customFormat="1">
      <c r="A99" s="50"/>
      <c r="C99" s="7">
        <f t="shared" si="21"/>
        <v>50</v>
      </c>
      <c r="D99" s="13" t="s">
        <v>447</v>
      </c>
      <c r="E99" s="232">
        <v>52</v>
      </c>
      <c r="F99" s="48" t="s">
        <v>463</v>
      </c>
      <c r="G99" s="49">
        <v>1</v>
      </c>
      <c r="H99" s="88"/>
      <c r="I99" s="21"/>
      <c r="J99" s="64" t="e">
        <f t="shared" si="20"/>
        <v>#DIV/0!</v>
      </c>
      <c r="X99" s="50"/>
    </row>
    <row r="100" spans="1:24" s="30" customFormat="1">
      <c r="A100" s="50"/>
      <c r="C100" s="7">
        <f t="shared" si="21"/>
        <v>51</v>
      </c>
      <c r="D100" s="13" t="s">
        <v>448</v>
      </c>
      <c r="E100" s="232">
        <v>53</v>
      </c>
      <c r="F100" s="48" t="s">
        <v>463</v>
      </c>
      <c r="G100" s="49">
        <v>1</v>
      </c>
      <c r="H100" s="88"/>
      <c r="I100" s="21"/>
      <c r="J100" s="64" t="e">
        <f t="shared" si="20"/>
        <v>#DIV/0!</v>
      </c>
      <c r="X100" s="50"/>
    </row>
    <row r="101" spans="1:24" s="30" customFormat="1">
      <c r="A101" s="50"/>
      <c r="C101" s="7">
        <f t="shared" si="21"/>
        <v>52</v>
      </c>
      <c r="D101" s="13" t="s">
        <v>449</v>
      </c>
      <c r="E101" s="232">
        <v>54</v>
      </c>
      <c r="F101" s="48" t="s">
        <v>463</v>
      </c>
      <c r="G101" s="49">
        <v>1</v>
      </c>
      <c r="H101" s="88"/>
      <c r="I101" s="21"/>
      <c r="J101" s="64" t="e">
        <f t="shared" si="20"/>
        <v>#DIV/0!</v>
      </c>
      <c r="X101" s="50"/>
    </row>
    <row r="102" spans="1:24" s="30" customFormat="1">
      <c r="A102" s="50"/>
      <c r="C102" s="7">
        <f t="shared" si="21"/>
        <v>53</v>
      </c>
      <c r="D102" s="233" t="s">
        <v>450</v>
      </c>
      <c r="E102" s="234">
        <v>6</v>
      </c>
      <c r="F102" s="48" t="s">
        <v>463</v>
      </c>
      <c r="G102" s="49">
        <v>1</v>
      </c>
      <c r="H102" s="88"/>
      <c r="I102" s="92">
        <f>SUM(I103:I104)</f>
        <v>0</v>
      </c>
      <c r="J102" s="64" t="e">
        <f t="shared" si="20"/>
        <v>#DIV/0!</v>
      </c>
      <c r="X102" s="50"/>
    </row>
    <row r="103" spans="1:24" s="30" customFormat="1">
      <c r="A103" s="50"/>
      <c r="C103" s="7">
        <f t="shared" si="21"/>
        <v>54</v>
      </c>
      <c r="D103" s="13" t="s">
        <v>451</v>
      </c>
      <c r="E103" s="232">
        <v>61</v>
      </c>
      <c r="F103" s="48" t="s">
        <v>463</v>
      </c>
      <c r="G103" s="49">
        <v>1</v>
      </c>
      <c r="H103" s="88"/>
      <c r="I103" s="21"/>
      <c r="J103" s="64" t="e">
        <f t="shared" si="20"/>
        <v>#DIV/0!</v>
      </c>
      <c r="X103" s="50"/>
    </row>
    <row r="104" spans="1:24" s="30" customFormat="1">
      <c r="A104" s="50"/>
      <c r="C104" s="7">
        <f t="shared" si="21"/>
        <v>55</v>
      </c>
      <c r="D104" s="13" t="s">
        <v>452</v>
      </c>
      <c r="E104" s="232">
        <v>62</v>
      </c>
      <c r="F104" s="48" t="s">
        <v>463</v>
      </c>
      <c r="G104" s="49">
        <v>1</v>
      </c>
      <c r="H104" s="88"/>
      <c r="I104" s="21"/>
      <c r="J104" s="64" t="e">
        <f t="shared" si="20"/>
        <v>#DIV/0!</v>
      </c>
      <c r="X104" s="50"/>
    </row>
    <row r="105" spans="1:24" s="30" customFormat="1">
      <c r="A105" s="50"/>
      <c r="C105" s="7">
        <f t="shared" si="21"/>
        <v>56</v>
      </c>
      <c r="D105" s="233" t="s">
        <v>453</v>
      </c>
      <c r="E105" s="234">
        <v>7</v>
      </c>
      <c r="F105" s="48" t="s">
        <v>463</v>
      </c>
      <c r="G105" s="49">
        <v>1</v>
      </c>
      <c r="H105" s="88"/>
      <c r="I105" s="92">
        <f>SUM(I106:I107)</f>
        <v>0</v>
      </c>
      <c r="J105" s="64" t="e">
        <f t="shared" si="20"/>
        <v>#DIV/0!</v>
      </c>
      <c r="X105" s="50"/>
    </row>
    <row r="106" spans="1:24" s="30" customFormat="1">
      <c r="A106" s="50"/>
      <c r="C106" s="7">
        <f t="shared" si="21"/>
        <v>57</v>
      </c>
      <c r="D106" s="13" t="s">
        <v>454</v>
      </c>
      <c r="E106" s="232">
        <v>71</v>
      </c>
      <c r="F106" s="48" t="s">
        <v>463</v>
      </c>
      <c r="G106" s="49">
        <v>1</v>
      </c>
      <c r="H106" s="88"/>
      <c r="I106" s="21"/>
      <c r="J106" s="64" t="e">
        <f t="shared" si="20"/>
        <v>#DIV/0!</v>
      </c>
      <c r="X106" s="50"/>
    </row>
    <row r="107" spans="1:24" s="30" customFormat="1">
      <c r="A107" s="50"/>
      <c r="C107" s="7">
        <f t="shared" si="21"/>
        <v>58</v>
      </c>
      <c r="D107" s="13" t="s">
        <v>455</v>
      </c>
      <c r="E107" s="232">
        <v>72</v>
      </c>
      <c r="F107" s="48" t="s">
        <v>463</v>
      </c>
      <c r="G107" s="49">
        <v>1</v>
      </c>
      <c r="H107" s="88"/>
      <c r="I107" s="21"/>
      <c r="J107" s="64" t="e">
        <f t="shared" si="20"/>
        <v>#DIV/0!</v>
      </c>
      <c r="X107" s="50"/>
    </row>
    <row r="108" spans="1:24" s="30" customFormat="1">
      <c r="A108" s="50"/>
      <c r="C108" s="7">
        <f t="shared" si="21"/>
        <v>59</v>
      </c>
      <c r="D108" s="233" t="s">
        <v>456</v>
      </c>
      <c r="E108" s="234">
        <v>8</v>
      </c>
      <c r="F108" s="48" t="s">
        <v>463</v>
      </c>
      <c r="G108" s="49">
        <v>1</v>
      </c>
      <c r="H108" s="88"/>
      <c r="I108" s="92">
        <f>SUM(I109:I110)</f>
        <v>0</v>
      </c>
      <c r="J108" s="64" t="e">
        <f t="shared" si="20"/>
        <v>#DIV/0!</v>
      </c>
      <c r="X108" s="50"/>
    </row>
    <row r="109" spans="1:24" s="30" customFormat="1">
      <c r="A109" s="50"/>
      <c r="C109" s="7">
        <f t="shared" si="21"/>
        <v>60</v>
      </c>
      <c r="D109" s="13" t="s">
        <v>457</v>
      </c>
      <c r="E109" s="232">
        <v>81</v>
      </c>
      <c r="F109" s="48" t="s">
        <v>463</v>
      </c>
      <c r="G109" s="49">
        <v>1</v>
      </c>
      <c r="H109" s="88"/>
      <c r="I109" s="21"/>
      <c r="J109" s="64" t="e">
        <f t="shared" si="20"/>
        <v>#DIV/0!</v>
      </c>
      <c r="X109" s="50"/>
    </row>
    <row r="110" spans="1:24" s="30" customFormat="1">
      <c r="A110" s="50"/>
      <c r="C110" s="7">
        <f t="shared" si="21"/>
        <v>61</v>
      </c>
      <c r="D110" s="13" t="s">
        <v>458</v>
      </c>
      <c r="E110" s="232">
        <v>82</v>
      </c>
      <c r="F110" s="48" t="s">
        <v>463</v>
      </c>
      <c r="G110" s="49">
        <v>1</v>
      </c>
      <c r="H110" s="88"/>
      <c r="I110" s="21"/>
      <c r="J110" s="64" t="e">
        <f t="shared" si="20"/>
        <v>#DIV/0!</v>
      </c>
      <c r="X110" s="50"/>
    </row>
    <row r="111" spans="1:24" s="30" customFormat="1">
      <c r="A111" s="50"/>
      <c r="C111" s="7">
        <f t="shared" si="21"/>
        <v>62</v>
      </c>
      <c r="D111" s="233" t="s">
        <v>459</v>
      </c>
      <c r="E111" s="234">
        <v>9</v>
      </c>
      <c r="F111" s="48" t="s">
        <v>463</v>
      </c>
      <c r="G111" s="49">
        <v>1</v>
      </c>
      <c r="H111" s="88"/>
      <c r="I111" s="92">
        <f>SUM(I112:I113)</f>
        <v>0</v>
      </c>
      <c r="J111" s="64" t="e">
        <f t="shared" si="20"/>
        <v>#DIV/0!</v>
      </c>
      <c r="X111" s="50"/>
    </row>
    <row r="112" spans="1:24" s="30" customFormat="1">
      <c r="A112" s="50"/>
      <c r="C112" s="7">
        <f t="shared" si="21"/>
        <v>63</v>
      </c>
      <c r="D112" s="13" t="s">
        <v>460</v>
      </c>
      <c r="E112" s="232">
        <v>91</v>
      </c>
      <c r="F112" s="48" t="s">
        <v>463</v>
      </c>
      <c r="G112" s="49">
        <v>1</v>
      </c>
      <c r="H112" s="88"/>
      <c r="I112" s="21"/>
      <c r="J112" s="64" t="e">
        <f t="shared" si="20"/>
        <v>#DIV/0!</v>
      </c>
      <c r="X112" s="50"/>
    </row>
    <row r="113" spans="1:24" s="30" customFormat="1">
      <c r="A113" s="50"/>
      <c r="C113" s="7">
        <f t="shared" si="21"/>
        <v>64</v>
      </c>
      <c r="D113" s="13" t="s">
        <v>461</v>
      </c>
      <c r="E113" s="232">
        <v>92</v>
      </c>
      <c r="F113" s="48" t="s">
        <v>463</v>
      </c>
      <c r="G113" s="49">
        <v>1</v>
      </c>
      <c r="H113" s="88"/>
      <c r="I113" s="21"/>
      <c r="J113" s="64" t="e">
        <f t="shared" si="20"/>
        <v>#DIV/0!</v>
      </c>
      <c r="X113" s="50"/>
    </row>
    <row r="114" spans="1:24" s="30" customFormat="1">
      <c r="A114" s="50"/>
      <c r="C114" s="7">
        <f t="shared" si="21"/>
        <v>65</v>
      </c>
      <c r="D114" s="13" t="s">
        <v>466</v>
      </c>
      <c r="E114" s="232"/>
      <c r="F114" s="48" t="s">
        <v>463</v>
      </c>
      <c r="G114" s="49">
        <v>1</v>
      </c>
      <c r="H114" s="88"/>
      <c r="I114" s="235">
        <f>I80+I83+I88+I94+I97+I102+I105+I108+I111</f>
        <v>0</v>
      </c>
      <c r="J114" s="236" t="e">
        <f t="shared" si="20"/>
        <v>#DIV/0!</v>
      </c>
      <c r="X114" s="50"/>
    </row>
    <row r="115" spans="1:24" s="30" customFormat="1" ht="16" thickBot="1">
      <c r="A115" s="50"/>
      <c r="B115" s="51"/>
      <c r="C115" s="52"/>
      <c r="D115" s="89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3"/>
    </row>
    <row r="116" spans="1:24" s="30" customFormat="1" ht="16" thickBot="1">
      <c r="D116" s="80"/>
    </row>
    <row r="117" spans="1:24" s="30" customFormat="1">
      <c r="B117" s="58"/>
      <c r="C117" s="14"/>
      <c r="D117" s="139"/>
      <c r="E117" s="140"/>
      <c r="F117" s="14"/>
      <c r="G117" s="14"/>
      <c r="H117" s="57"/>
      <c r="I117" s="141"/>
      <c r="J117" s="61"/>
    </row>
    <row r="118" spans="1:24" s="30" customFormat="1">
      <c r="B118" s="62"/>
      <c r="C118" s="46"/>
      <c r="D118" s="79" t="s">
        <v>129</v>
      </c>
      <c r="E118" s="18"/>
      <c r="F118" s="19"/>
      <c r="G118" s="19"/>
      <c r="I118" s="95"/>
      <c r="J118" s="50"/>
    </row>
    <row r="119" spans="1:24" s="30" customFormat="1">
      <c r="B119" s="62"/>
      <c r="C119" s="134"/>
      <c r="D119" s="13" t="s">
        <v>170</v>
      </c>
      <c r="E119" s="239"/>
      <c r="F119" s="88"/>
      <c r="G119" s="88"/>
      <c r="H119" s="238"/>
      <c r="I119" s="93" t="str">
        <f>IF(I114=(W15+W28+W42+W56+W70),"OK","Error")</f>
        <v>OK</v>
      </c>
      <c r="J119" s="50"/>
    </row>
    <row r="120" spans="1:24" s="30" customFormat="1" ht="16" thickBot="1">
      <c r="B120" s="51"/>
      <c r="C120" s="52"/>
      <c r="D120" s="89"/>
      <c r="E120" s="52"/>
      <c r="F120" s="52"/>
      <c r="G120" s="52"/>
      <c r="H120" s="52"/>
      <c r="I120" s="52"/>
      <c r="J120" s="53"/>
    </row>
    <row r="121" spans="1:24" s="30" customFormat="1">
      <c r="D121" s="80"/>
    </row>
    <row r="122" spans="1:24" s="30" customFormat="1">
      <c r="D122" s="80"/>
    </row>
    <row r="123" spans="1:24" s="30" customFormat="1">
      <c r="D123" s="80"/>
    </row>
    <row r="124" spans="1:24" s="30" customFormat="1">
      <c r="D124" s="80"/>
    </row>
    <row r="125" spans="1:24" s="30" customFormat="1">
      <c r="D125" s="80"/>
    </row>
    <row r="126" spans="1:24" s="30" customFormat="1">
      <c r="D126" s="80"/>
    </row>
    <row r="127" spans="1:24" s="30" customFormat="1">
      <c r="D127" s="80"/>
    </row>
    <row r="128" spans="1:2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4" s="30" customFormat="1">
      <c r="D337" s="80"/>
    </row>
    <row r="338" spans="4:4" s="30" customFormat="1">
      <c r="D338" s="80"/>
    </row>
    <row r="339" spans="4:4" s="30" customFormat="1">
      <c r="D339" s="80"/>
    </row>
    <row r="340" spans="4:4" s="30" customFormat="1">
      <c r="D340" s="80"/>
    </row>
    <row r="341" spans="4:4" s="30" customFormat="1">
      <c r="D341" s="80"/>
    </row>
    <row r="342" spans="4:4" s="30" customFormat="1">
      <c r="D342" s="80"/>
    </row>
    <row r="343" spans="4:4" s="30" customFormat="1">
      <c r="D343" s="80"/>
    </row>
    <row r="344" spans="4:4" s="30" customFormat="1">
      <c r="D344" s="80"/>
    </row>
    <row r="345" spans="4:4" s="30" customFormat="1">
      <c r="D345" s="80"/>
    </row>
    <row r="346" spans="4:4" s="30" customFormat="1">
      <c r="D346" s="80"/>
    </row>
    <row r="347" spans="4:4" s="30" customFormat="1">
      <c r="D347" s="80"/>
    </row>
    <row r="348" spans="4:4" s="30" customFormat="1">
      <c r="D348" s="80"/>
    </row>
    <row r="349" spans="4:4" s="30" customFormat="1">
      <c r="D349" s="80"/>
    </row>
    <row r="350" spans="4:4" s="30" customFormat="1">
      <c r="D350" s="80"/>
    </row>
    <row r="351" spans="4:4" s="30" customFormat="1">
      <c r="D351" s="80"/>
    </row>
    <row r="352" spans="4:4" s="30" customFormat="1">
      <c r="D352" s="80"/>
    </row>
    <row r="353" spans="4:4" s="30" customFormat="1">
      <c r="D353" s="80"/>
    </row>
  </sheetData>
  <mergeCells count="79">
    <mergeCell ref="W7:W9"/>
    <mergeCell ref="H19:W19"/>
    <mergeCell ref="H6:W6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M20:M22"/>
    <mergeCell ref="Q7:Q9"/>
    <mergeCell ref="R7:R9"/>
    <mergeCell ref="S7:S9"/>
    <mergeCell ref="T7:T9"/>
    <mergeCell ref="T20:T22"/>
    <mergeCell ref="H20:H22"/>
    <mergeCell ref="I20:I22"/>
    <mergeCell ref="J20:J22"/>
    <mergeCell ref="K20:K22"/>
    <mergeCell ref="L20:L22"/>
    <mergeCell ref="W20:W22"/>
    <mergeCell ref="H33:W33"/>
    <mergeCell ref="H34:H36"/>
    <mergeCell ref="I34:I36"/>
    <mergeCell ref="J34:J36"/>
    <mergeCell ref="K34:K36"/>
    <mergeCell ref="L34:L36"/>
    <mergeCell ref="M34:M36"/>
    <mergeCell ref="N34:N36"/>
    <mergeCell ref="N20:N22"/>
    <mergeCell ref="O20:O22"/>
    <mergeCell ref="P20:P22"/>
    <mergeCell ref="Q20:Q22"/>
    <mergeCell ref="R20:R22"/>
    <mergeCell ref="S20:S22"/>
    <mergeCell ref="U34:U36"/>
    <mergeCell ref="V34:V36"/>
    <mergeCell ref="W34:W36"/>
    <mergeCell ref="H47:W47"/>
    <mergeCell ref="H48:H50"/>
    <mergeCell ref="I48:I50"/>
    <mergeCell ref="J48:J50"/>
    <mergeCell ref="K48:K50"/>
    <mergeCell ref="L48:L50"/>
    <mergeCell ref="M48:M50"/>
    <mergeCell ref="O34:O36"/>
    <mergeCell ref="P34:P36"/>
    <mergeCell ref="Q34:Q36"/>
    <mergeCell ref="R34:R36"/>
    <mergeCell ref="S34:S36"/>
    <mergeCell ref="T34:T36"/>
    <mergeCell ref="T48:T50"/>
    <mergeCell ref="H61:W61"/>
    <mergeCell ref="H62:H64"/>
    <mergeCell ref="I62:I64"/>
    <mergeCell ref="J62:J64"/>
    <mergeCell ref="K62:K64"/>
    <mergeCell ref="L62:L64"/>
    <mergeCell ref="M62:M64"/>
    <mergeCell ref="W48:W50"/>
    <mergeCell ref="N48:N50"/>
    <mergeCell ref="O48:O50"/>
    <mergeCell ref="P48:P50"/>
    <mergeCell ref="Q48:Q50"/>
    <mergeCell ref="R48:R50"/>
    <mergeCell ref="S48:S50"/>
    <mergeCell ref="S62:S64"/>
    <mergeCell ref="T62:T64"/>
    <mergeCell ref="W62:W64"/>
    <mergeCell ref="I75:I77"/>
    <mergeCell ref="J75:J77"/>
    <mergeCell ref="N62:N64"/>
    <mergeCell ref="O62:O64"/>
    <mergeCell ref="P62:P64"/>
    <mergeCell ref="Q62:Q64"/>
    <mergeCell ref="R62:R64"/>
  </mergeCells>
  <conditionalFormatting sqref="AX5">
    <cfRule type="containsText" dxfId="0" priority="1" operator="containsText" text="ERROR">
      <formula>NOT(ISERROR(SEARCH("ERROR",AX5)))</formula>
    </cfRule>
  </conditionalFormatting>
  <pageMargins left="0.7" right="0.7" top="0.75" bottom="0.75" header="0.3" footer="0.3"/>
  <pageSetup paperSize="9" scale="47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S345"/>
  <sheetViews>
    <sheetView showGridLines="0" zoomScale="85" zoomScaleNormal="85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35.84375" customWidth="1"/>
    <col min="5" max="5" width="5.07421875" customWidth="1"/>
    <col min="6" max="6" width="4.61328125" customWidth="1"/>
    <col min="7" max="7" width="1.3828125" style="30" customWidth="1"/>
    <col min="8" max="13" width="11" customWidth="1"/>
    <col min="14" max="14" width="3.61328125" customWidth="1"/>
    <col min="15" max="19" width="11" customWidth="1"/>
    <col min="20" max="21" width="2.61328125" style="30" customWidth="1"/>
    <col min="22" max="86" width="8.921875" style="30"/>
  </cols>
  <sheetData>
    <row r="1" spans="1:97" s="30" customFormat="1" ht="16" thickBot="1"/>
    <row r="2" spans="1:97" s="30" customFormat="1">
      <c r="B2" s="31"/>
      <c r="C2" s="32"/>
      <c r="D2" s="33"/>
      <c r="E2" s="14"/>
      <c r="F2" s="1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9"/>
    </row>
    <row r="3" spans="1:97" s="30" customFormat="1">
      <c r="B3" s="35"/>
      <c r="C3" s="36" t="s">
        <v>499</v>
      </c>
      <c r="D3" s="19"/>
      <c r="E3" s="15"/>
      <c r="F3" s="1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7"/>
      <c r="U3" s="19"/>
    </row>
    <row r="4" spans="1:97" s="30" customFormat="1">
      <c r="B4" s="35"/>
      <c r="C4" s="36" t="s">
        <v>498</v>
      </c>
      <c r="D4" s="19"/>
      <c r="E4" s="15"/>
      <c r="F4" s="1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7"/>
      <c r="U4" s="19"/>
    </row>
    <row r="5" spans="1:97" s="30" customFormat="1">
      <c r="B5" s="35"/>
      <c r="C5" s="38" t="s">
        <v>37</v>
      </c>
      <c r="D5" s="19"/>
      <c r="E5" s="15"/>
      <c r="F5" s="16"/>
      <c r="G5" s="19"/>
      <c r="H5" s="19"/>
      <c r="I5" s="19"/>
      <c r="J5" s="19"/>
      <c r="K5" s="27"/>
      <c r="L5" s="19"/>
      <c r="M5" s="19"/>
      <c r="N5" s="19"/>
      <c r="O5" s="19"/>
      <c r="P5" s="19"/>
      <c r="Q5" s="19"/>
      <c r="R5" s="19"/>
      <c r="S5" s="19"/>
      <c r="T5" s="37"/>
      <c r="U5" s="19"/>
    </row>
    <row r="6" spans="1:97" s="30" customFormat="1">
      <c r="B6" s="35"/>
      <c r="C6" s="39"/>
      <c r="D6" s="19"/>
      <c r="E6" s="15"/>
      <c r="F6" s="15"/>
      <c r="G6" s="19"/>
      <c r="H6" s="382" t="s">
        <v>479</v>
      </c>
      <c r="I6" s="382"/>
      <c r="J6" s="382"/>
      <c r="K6" s="382"/>
      <c r="L6" s="382"/>
      <c r="M6" s="382"/>
      <c r="N6" s="246"/>
      <c r="O6" s="379" t="s">
        <v>480</v>
      </c>
      <c r="P6" s="380"/>
      <c r="Q6" s="380"/>
      <c r="R6" s="380"/>
      <c r="S6" s="381"/>
      <c r="T6" s="37"/>
      <c r="U6" s="19"/>
    </row>
    <row r="7" spans="1:97">
      <c r="B7" s="35"/>
      <c r="C7" s="40"/>
      <c r="D7" s="41"/>
      <c r="E7" s="12"/>
      <c r="F7" s="12"/>
      <c r="G7" s="19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46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37"/>
      <c r="U7" s="19"/>
    </row>
    <row r="8" spans="1:97">
      <c r="B8" s="35"/>
      <c r="C8" s="42"/>
      <c r="D8" s="43" t="s">
        <v>5</v>
      </c>
      <c r="E8" s="3" t="s">
        <v>6</v>
      </c>
      <c r="F8" s="3" t="s">
        <v>7</v>
      </c>
      <c r="G8" s="19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46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37"/>
      <c r="U8" s="19"/>
    </row>
    <row r="9" spans="1:97" s="30" customFormat="1">
      <c r="B9" s="35"/>
      <c r="C9" s="44"/>
      <c r="D9" s="45"/>
      <c r="E9" s="8"/>
      <c r="F9" s="8"/>
      <c r="G9" s="19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46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37"/>
      <c r="U9" s="19"/>
      <c r="CI9"/>
      <c r="CJ9"/>
      <c r="CK9"/>
      <c r="CL9"/>
      <c r="CM9"/>
      <c r="CN9"/>
      <c r="CO9"/>
      <c r="CP9"/>
      <c r="CQ9"/>
      <c r="CR9"/>
      <c r="CS9"/>
    </row>
    <row r="10" spans="1:97" s="30" customFormat="1">
      <c r="B10" s="35"/>
      <c r="C10" s="19"/>
      <c r="D10" s="19"/>
      <c r="E10" s="15"/>
      <c r="F10" s="15"/>
      <c r="G10" s="19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46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37"/>
      <c r="U10" s="19"/>
      <c r="CI10"/>
      <c r="CJ10"/>
      <c r="CK10"/>
      <c r="CL10"/>
      <c r="CM10"/>
      <c r="CN10"/>
      <c r="CO10"/>
      <c r="CP10"/>
      <c r="CQ10"/>
      <c r="CR10"/>
      <c r="CS10"/>
    </row>
    <row r="11" spans="1:97" s="30" customFormat="1">
      <c r="B11" s="35"/>
      <c r="C11" s="46" t="s">
        <v>0</v>
      </c>
      <c r="D11" s="47" t="s">
        <v>16</v>
      </c>
      <c r="E11" s="18"/>
      <c r="F11" s="19"/>
      <c r="G11" s="19"/>
      <c r="H11" s="17"/>
      <c r="I11" s="17"/>
      <c r="J11" s="17"/>
      <c r="K11" s="17"/>
      <c r="L11" s="17"/>
      <c r="M11" s="17"/>
      <c r="N11" s="17"/>
      <c r="O11" s="17"/>
      <c r="P11" s="17"/>
      <c r="Q11" s="67"/>
      <c r="R11" s="67"/>
      <c r="S11" s="67"/>
      <c r="T11" s="37"/>
      <c r="U11" s="19"/>
      <c r="CI11"/>
      <c r="CJ11"/>
      <c r="CK11"/>
      <c r="CL11"/>
      <c r="CM11"/>
      <c r="CN11"/>
      <c r="CO11"/>
      <c r="CP11"/>
      <c r="CQ11"/>
      <c r="CR11"/>
      <c r="CS11"/>
    </row>
    <row r="12" spans="1:97" s="30" customFormat="1">
      <c r="B12" s="35"/>
      <c r="C12" s="7">
        <v>1</v>
      </c>
      <c r="D12" s="29" t="s">
        <v>150</v>
      </c>
      <c r="E12" s="48" t="s">
        <v>15</v>
      </c>
      <c r="F12" s="49">
        <v>1</v>
      </c>
      <c r="G12" s="19"/>
      <c r="H12" s="20">
        <v>110.4</v>
      </c>
      <c r="I12" s="20">
        <v>119</v>
      </c>
      <c r="J12" s="310">
        <v>128.30000000000001</v>
      </c>
      <c r="K12" s="310">
        <v>132.19999999999999</v>
      </c>
      <c r="L12" s="21"/>
      <c r="M12" s="21"/>
      <c r="N12" s="73"/>
      <c r="O12" s="21"/>
      <c r="P12" s="21"/>
      <c r="Q12" s="21"/>
      <c r="R12" s="21"/>
      <c r="S12" s="21"/>
      <c r="T12" s="37"/>
      <c r="U12" s="19"/>
      <c r="CI12"/>
      <c r="CJ12"/>
      <c r="CK12"/>
      <c r="CL12"/>
      <c r="CM12"/>
      <c r="CN12"/>
      <c r="CO12"/>
      <c r="CP12"/>
      <c r="CQ12"/>
      <c r="CR12"/>
      <c r="CS12"/>
    </row>
    <row r="13" spans="1:97" s="30" customFormat="1">
      <c r="B13" s="35"/>
      <c r="C13" s="7">
        <f>C12+1</f>
        <v>2</v>
      </c>
      <c r="D13" s="29" t="s">
        <v>17</v>
      </c>
      <c r="E13" s="48" t="s">
        <v>18</v>
      </c>
      <c r="F13" s="49">
        <v>1</v>
      </c>
      <c r="G13" s="19"/>
      <c r="H13" s="325"/>
      <c r="I13" s="72">
        <f>I12/H12-1</f>
        <v>7.7898550724637694E-2</v>
      </c>
      <c r="J13" s="72">
        <f>J12/I12-1</f>
        <v>7.8151260504201847E-2</v>
      </c>
      <c r="K13" s="72">
        <f>K12/J12-1</f>
        <v>3.0397505845674022E-2</v>
      </c>
      <c r="L13" s="72">
        <f>L12/K12-1</f>
        <v>-1</v>
      </c>
      <c r="M13" s="72" t="e">
        <f t="shared" ref="M13:O13" si="0">M12/L12-1</f>
        <v>#DIV/0!</v>
      </c>
      <c r="N13" s="74"/>
      <c r="O13" s="71" t="e">
        <f t="shared" si="0"/>
        <v>#DIV/0!</v>
      </c>
      <c r="P13" s="71" t="e">
        <f t="shared" ref="P13" si="1">P12/O12-1</f>
        <v>#DIV/0!</v>
      </c>
      <c r="Q13" s="71" t="e">
        <f t="shared" ref="Q13" si="2">Q12/P12-1</f>
        <v>#DIV/0!</v>
      </c>
      <c r="R13" s="71" t="e">
        <f t="shared" ref="R13" si="3">R12/Q12-1</f>
        <v>#DIV/0!</v>
      </c>
      <c r="S13" s="71" t="e">
        <f t="shared" ref="S13" si="4">S12/R12-1</f>
        <v>#DIV/0!</v>
      </c>
      <c r="T13" s="37"/>
      <c r="U13" s="19"/>
      <c r="CI13"/>
      <c r="CJ13"/>
      <c r="CK13"/>
      <c r="CL13"/>
      <c r="CM13"/>
      <c r="CN13"/>
      <c r="CO13"/>
      <c r="CP13"/>
      <c r="CQ13"/>
      <c r="CR13"/>
      <c r="CS13"/>
    </row>
    <row r="14" spans="1:97" s="30" customFormat="1">
      <c r="B14" s="35"/>
      <c r="C14" s="7">
        <f>C13+1</f>
        <v>3</v>
      </c>
      <c r="D14" s="29" t="s">
        <v>516</v>
      </c>
      <c r="E14" s="48" t="s">
        <v>15</v>
      </c>
      <c r="F14" s="49">
        <v>3</v>
      </c>
      <c r="G14" s="19"/>
      <c r="H14" s="65">
        <f>$K$12/H12</f>
        <v>1.1974637681159419</v>
      </c>
      <c r="I14" s="65">
        <f>$K$12/I12</f>
        <v>1.110924369747899</v>
      </c>
      <c r="J14" s="65">
        <f>$K$12/J12</f>
        <v>1.030397505845674</v>
      </c>
      <c r="K14" s="65">
        <f>$K$12/K12</f>
        <v>1</v>
      </c>
      <c r="L14" s="65" t="e">
        <f t="shared" ref="L14:S14" si="5">$K$12/L12</f>
        <v>#DIV/0!</v>
      </c>
      <c r="M14" s="65" t="e">
        <f t="shared" si="5"/>
        <v>#DIV/0!</v>
      </c>
      <c r="N14" s="75"/>
      <c r="O14" s="65" t="e">
        <f>$K$12/O12</f>
        <v>#DIV/0!</v>
      </c>
      <c r="P14" s="65" t="e">
        <f t="shared" si="5"/>
        <v>#DIV/0!</v>
      </c>
      <c r="Q14" s="65" t="e">
        <f t="shared" si="5"/>
        <v>#DIV/0!</v>
      </c>
      <c r="R14" s="65" t="e">
        <f t="shared" si="5"/>
        <v>#DIV/0!</v>
      </c>
      <c r="S14" s="65" t="e">
        <f t="shared" si="5"/>
        <v>#DIV/0!</v>
      </c>
      <c r="T14" s="37"/>
      <c r="U14" s="19"/>
      <c r="CI14"/>
      <c r="CJ14"/>
      <c r="CK14"/>
      <c r="CL14"/>
      <c r="CM14"/>
      <c r="CN14"/>
      <c r="CO14"/>
      <c r="CP14"/>
      <c r="CQ14"/>
      <c r="CR14"/>
      <c r="CS14"/>
    </row>
    <row r="15" spans="1:97" s="30" customFormat="1" ht="16" thickBot="1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3"/>
    </row>
    <row r="16" spans="1:97" s="30" customFormat="1">
      <c r="C16" s="55"/>
    </row>
    <row r="17" spans="3:13" s="30" customFormat="1">
      <c r="C17" s="78"/>
      <c r="D17"/>
      <c r="E17"/>
      <c r="F17"/>
      <c r="G17"/>
      <c r="H17"/>
      <c r="I17"/>
      <c r="J17"/>
      <c r="K17"/>
      <c r="L17"/>
      <c r="M17"/>
    </row>
    <row r="18" spans="3:13" s="30" customFormat="1"/>
    <row r="19" spans="3:13" s="30" customFormat="1"/>
    <row r="20" spans="3:13" s="30" customFormat="1"/>
    <row r="21" spans="3:13" s="30" customFormat="1"/>
    <row r="22" spans="3:13" s="30" customFormat="1"/>
    <row r="23" spans="3:13" s="30" customFormat="1"/>
    <row r="24" spans="3:13" s="30" customFormat="1"/>
    <row r="25" spans="3:13" s="30" customFormat="1"/>
    <row r="26" spans="3:13" s="30" customFormat="1"/>
    <row r="27" spans="3:13" s="30" customFormat="1"/>
    <row r="28" spans="3:13" s="30" customFormat="1"/>
    <row r="29" spans="3:13" s="30" customFormat="1"/>
    <row r="30" spans="3:13" s="30" customFormat="1"/>
    <row r="31" spans="3:13" s="30" customFormat="1"/>
    <row r="32" spans="3:13" s="30" customFormat="1"/>
    <row r="33" s="30" customFormat="1"/>
    <row r="34" s="30" customFormat="1"/>
    <row r="35" s="30" customFormat="1"/>
    <row r="36" s="30" customFormat="1"/>
    <row r="37" s="30" customFormat="1"/>
    <row r="38" s="30" customFormat="1"/>
    <row r="39" s="30" customFormat="1"/>
    <row r="40" s="30" customFormat="1"/>
    <row r="41" s="30" customFormat="1"/>
    <row r="42" s="30" customFormat="1"/>
    <row r="43" s="30" customFormat="1"/>
    <row r="44" s="30" customFormat="1"/>
    <row r="45" s="30" customFormat="1"/>
    <row r="46" s="30" customFormat="1"/>
    <row r="47" s="30" customFormat="1"/>
    <row r="48" s="30" customFormat="1"/>
    <row r="49" s="30" customFormat="1"/>
    <row r="50" s="30" customFormat="1"/>
    <row r="51" s="30" customFormat="1"/>
    <row r="52" s="30" customFormat="1"/>
    <row r="53" s="30" customFormat="1"/>
    <row r="54" s="30" customFormat="1"/>
    <row r="55" s="30" customFormat="1"/>
    <row r="56" s="30" customFormat="1"/>
    <row r="57" s="30" customFormat="1"/>
    <row r="58" s="30" customFormat="1"/>
    <row r="59" s="30" customFormat="1"/>
    <row r="60" s="30" customFormat="1"/>
    <row r="61" s="30" customFormat="1"/>
    <row r="62" s="30" customFormat="1"/>
    <row r="63" s="30" customFormat="1"/>
    <row r="64" s="30" customFormat="1"/>
    <row r="65" s="30" customFormat="1"/>
    <row r="66" s="30" customFormat="1"/>
    <row r="67" s="30" customFormat="1"/>
    <row r="68" s="30" customFormat="1"/>
    <row r="69" s="30" customFormat="1"/>
    <row r="70" s="30" customFormat="1"/>
    <row r="71" s="30" customFormat="1"/>
    <row r="72" s="30" customFormat="1"/>
    <row r="73" s="30" customFormat="1"/>
    <row r="74" s="30" customFormat="1"/>
    <row r="75" s="30" customFormat="1"/>
    <row r="76" s="30" customFormat="1"/>
    <row r="77" s="30" customFormat="1"/>
    <row r="78" s="30" customFormat="1"/>
    <row r="79" s="30" customFormat="1"/>
    <row r="80" s="30" customFormat="1"/>
    <row r="81" s="30" customFormat="1"/>
    <row r="82" s="30" customFormat="1"/>
    <row r="83" s="30" customFormat="1"/>
    <row r="84" s="30" customFormat="1"/>
    <row r="85" s="30" customFormat="1"/>
    <row r="86" s="30" customFormat="1"/>
    <row r="87" s="30" customFormat="1"/>
    <row r="88" s="30" customFormat="1"/>
    <row r="89" s="30" customFormat="1"/>
    <row r="90" s="30" customFormat="1"/>
    <row r="91" s="30" customFormat="1"/>
    <row r="92" s="30" customFormat="1"/>
    <row r="93" s="30" customFormat="1"/>
    <row r="94" s="30" customFormat="1"/>
    <row r="95" s="30" customFormat="1"/>
    <row r="96" s="30" customFormat="1"/>
    <row r="97" s="30" customFormat="1"/>
    <row r="98" s="30" customFormat="1"/>
    <row r="99" s="30" customFormat="1"/>
    <row r="100" s="30" customFormat="1"/>
    <row r="101" s="30" customFormat="1"/>
    <row r="102" s="30" customFormat="1"/>
    <row r="103" s="30" customFormat="1"/>
    <row r="104" s="30" customFormat="1"/>
    <row r="105" s="30" customFormat="1"/>
    <row r="106" s="30" customFormat="1"/>
    <row r="107" s="30" customFormat="1"/>
    <row r="108" s="30" customFormat="1"/>
    <row r="109" s="30" customFormat="1"/>
    <row r="110" s="30" customFormat="1"/>
    <row r="111" s="30" customFormat="1"/>
    <row r="112" s="30" customFormat="1"/>
    <row r="113" s="30" customFormat="1"/>
    <row r="114" s="30" customFormat="1"/>
    <row r="115" s="30" customFormat="1"/>
    <row r="116" s="30" customFormat="1"/>
    <row r="117" s="30" customFormat="1"/>
    <row r="118" s="30" customFormat="1"/>
    <row r="119" s="30" customFormat="1"/>
    <row r="120" s="30" customFormat="1"/>
    <row r="121" s="30" customFormat="1"/>
    <row r="122" s="30" customFormat="1"/>
    <row r="123" s="30" customFormat="1"/>
    <row r="124" s="30" customFormat="1"/>
    <row r="125" s="30" customFormat="1"/>
    <row r="126" s="30" customFormat="1"/>
    <row r="127" s="30" customFormat="1"/>
    <row r="128" s="30" customFormat="1"/>
    <row r="129" s="30" customFormat="1"/>
    <row r="130" s="30" customFormat="1"/>
    <row r="131" s="30" customFormat="1"/>
    <row r="132" s="30" customFormat="1"/>
    <row r="133" s="30" customFormat="1"/>
    <row r="134" s="30" customFormat="1"/>
    <row r="135" s="30" customFormat="1"/>
    <row r="136" s="30" customFormat="1"/>
    <row r="137" s="30" customFormat="1"/>
    <row r="138" s="30" customFormat="1"/>
    <row r="139" s="30" customFormat="1"/>
    <row r="140" s="30" customFormat="1"/>
    <row r="141" s="30" customFormat="1"/>
    <row r="142" s="30" customFormat="1"/>
    <row r="143" s="30" customFormat="1"/>
    <row r="144" s="30" customFormat="1"/>
    <row r="145" s="30" customFormat="1"/>
    <row r="146" s="30" customFormat="1"/>
    <row r="147" s="30" customFormat="1"/>
    <row r="148" s="30" customFormat="1"/>
    <row r="149" s="30" customFormat="1"/>
    <row r="150" s="30" customFormat="1"/>
    <row r="151" s="30" customFormat="1"/>
    <row r="152" s="30" customFormat="1"/>
    <row r="153" s="30" customFormat="1"/>
    <row r="154" s="30" customFormat="1"/>
    <row r="155" s="30" customFormat="1"/>
    <row r="156" s="30" customFormat="1"/>
    <row r="157" s="30" customFormat="1"/>
    <row r="158" s="30" customFormat="1"/>
    <row r="159" s="30" customFormat="1"/>
    <row r="160" s="30" customFormat="1"/>
    <row r="161" s="30" customFormat="1"/>
    <row r="162" s="30" customFormat="1"/>
    <row r="163" s="30" customFormat="1"/>
    <row r="164" s="30" customFormat="1"/>
    <row r="165" s="30" customFormat="1"/>
    <row r="166" s="30" customFormat="1"/>
    <row r="167" s="30" customFormat="1"/>
    <row r="168" s="30" customFormat="1"/>
    <row r="169" s="30" customFormat="1"/>
    <row r="170" s="30" customFormat="1"/>
    <row r="171" s="30" customFormat="1"/>
    <row r="172" s="30" customFormat="1"/>
    <row r="173" s="30" customFormat="1"/>
    <row r="174" s="30" customFormat="1"/>
    <row r="175" s="30" customFormat="1"/>
    <row r="176" s="30" customFormat="1"/>
    <row r="177" s="30" customFormat="1"/>
    <row r="178" s="30" customFormat="1"/>
    <row r="179" s="30" customFormat="1"/>
    <row r="180" s="30" customFormat="1"/>
    <row r="181" s="30" customFormat="1"/>
    <row r="182" s="30" customFormat="1"/>
    <row r="183" s="30" customFormat="1"/>
    <row r="184" s="30" customFormat="1"/>
    <row r="185" s="30" customFormat="1"/>
    <row r="186" s="30" customFormat="1"/>
    <row r="187" s="30" customFormat="1"/>
    <row r="188" s="30" customFormat="1"/>
    <row r="189" s="30" customFormat="1"/>
    <row r="190" s="30" customFormat="1"/>
    <row r="191" s="30" customFormat="1"/>
    <row r="192" s="30" customFormat="1"/>
    <row r="193" s="30" customFormat="1"/>
    <row r="194" s="30" customFormat="1"/>
    <row r="195" s="30" customFormat="1"/>
    <row r="196" s="30" customFormat="1"/>
    <row r="197" s="30" customFormat="1"/>
    <row r="198" s="30" customFormat="1"/>
    <row r="199" s="30" customFormat="1"/>
    <row r="200" s="30" customFormat="1"/>
    <row r="201" s="30" customFormat="1"/>
    <row r="202" s="30" customFormat="1"/>
    <row r="203" s="30" customFormat="1"/>
    <row r="204" s="30" customFormat="1"/>
    <row r="205" s="30" customFormat="1"/>
    <row r="206" s="30" customFormat="1"/>
    <row r="207" s="30" customFormat="1"/>
    <row r="208" s="30" customFormat="1"/>
    <row r="209" s="30" customFormat="1"/>
    <row r="210" s="30" customFormat="1"/>
    <row r="211" s="30" customFormat="1"/>
    <row r="212" s="30" customFormat="1"/>
    <row r="213" s="30" customFormat="1"/>
    <row r="214" s="30" customFormat="1"/>
    <row r="215" s="30" customFormat="1"/>
    <row r="216" s="30" customFormat="1"/>
    <row r="217" s="30" customFormat="1"/>
    <row r="218" s="30" customFormat="1"/>
    <row r="219" s="30" customFormat="1"/>
    <row r="220" s="30" customFormat="1"/>
    <row r="221" s="30" customFormat="1"/>
    <row r="222" s="30" customFormat="1"/>
    <row r="223" s="30" customFormat="1"/>
    <row r="224" s="30" customFormat="1"/>
    <row r="225" s="30" customFormat="1"/>
    <row r="226" s="30" customFormat="1"/>
    <row r="227" s="30" customFormat="1"/>
    <row r="228" s="30" customFormat="1"/>
    <row r="229" s="30" customFormat="1"/>
    <row r="230" s="30" customFormat="1"/>
    <row r="231" s="30" customFormat="1"/>
    <row r="232" s="30" customFormat="1"/>
    <row r="233" s="30" customFormat="1"/>
    <row r="234" s="30" customFormat="1"/>
    <row r="235" s="30" customFormat="1"/>
    <row r="236" s="30" customFormat="1"/>
    <row r="237" s="30" customFormat="1"/>
    <row r="238" s="30" customFormat="1"/>
    <row r="239" s="30" customFormat="1"/>
    <row r="240" s="30" customFormat="1"/>
    <row r="241" s="30" customFormat="1"/>
    <row r="242" s="30" customFormat="1"/>
    <row r="243" s="30" customFormat="1"/>
    <row r="244" s="30" customFormat="1"/>
    <row r="245" s="30" customFormat="1"/>
    <row r="246" s="30" customFormat="1"/>
    <row r="247" s="30" customFormat="1"/>
    <row r="248" s="30" customFormat="1"/>
    <row r="249" s="30" customFormat="1"/>
    <row r="250" s="30" customFormat="1"/>
    <row r="251" s="30" customFormat="1"/>
    <row r="252" s="30" customFormat="1"/>
    <row r="253" s="30" customFormat="1"/>
    <row r="254" s="30" customFormat="1"/>
    <row r="255" s="30" customFormat="1"/>
    <row r="256" s="30" customFormat="1"/>
    <row r="257" s="30" customFormat="1"/>
    <row r="258" s="30" customFormat="1"/>
    <row r="259" s="30" customFormat="1"/>
    <row r="260" s="30" customFormat="1"/>
    <row r="261" s="30" customFormat="1"/>
    <row r="262" s="30" customFormat="1"/>
    <row r="263" s="30" customFormat="1"/>
    <row r="264" s="30" customFormat="1"/>
    <row r="265" s="30" customFormat="1"/>
    <row r="266" s="30" customFormat="1"/>
    <row r="267" s="30" customFormat="1"/>
    <row r="268" s="30" customFormat="1"/>
    <row r="269" s="30" customFormat="1"/>
    <row r="270" s="30" customFormat="1"/>
    <row r="271" s="30" customFormat="1"/>
    <row r="272" s="30" customFormat="1"/>
    <row r="273" s="30" customFormat="1"/>
    <row r="274" s="30" customFormat="1"/>
    <row r="275" s="30" customFormat="1"/>
    <row r="276" s="30" customFormat="1"/>
    <row r="277" s="30" customFormat="1"/>
    <row r="278" s="30" customFormat="1"/>
    <row r="279" s="30" customFormat="1"/>
    <row r="280" s="30" customFormat="1"/>
    <row r="281" s="30" customFormat="1"/>
    <row r="282" s="30" customFormat="1"/>
    <row r="283" s="30" customFormat="1"/>
    <row r="284" s="30" customFormat="1"/>
    <row r="285" s="30" customFormat="1"/>
    <row r="286" s="30" customFormat="1"/>
    <row r="287" s="30" customFormat="1"/>
    <row r="288" s="30" customFormat="1"/>
    <row r="289" s="30" customFormat="1"/>
    <row r="290" s="30" customFormat="1"/>
    <row r="291" s="30" customFormat="1"/>
    <row r="292" s="30" customFormat="1"/>
    <row r="293" s="30" customFormat="1"/>
    <row r="294" s="30" customFormat="1"/>
    <row r="295" s="30" customFormat="1"/>
    <row r="296" s="30" customFormat="1"/>
    <row r="297" s="30" customFormat="1"/>
    <row r="298" s="30" customFormat="1"/>
    <row r="299" s="30" customFormat="1"/>
    <row r="300" s="30" customFormat="1"/>
    <row r="301" s="30" customFormat="1"/>
    <row r="302" s="30" customFormat="1"/>
    <row r="303" s="30" customFormat="1"/>
    <row r="304" s="30" customFormat="1"/>
    <row r="305" s="30" customFormat="1"/>
    <row r="306" s="30" customFormat="1"/>
    <row r="307" s="30" customFormat="1"/>
    <row r="308" s="30" customFormat="1"/>
    <row r="309" s="30" customFormat="1"/>
    <row r="310" s="30" customFormat="1"/>
    <row r="311" s="30" customFormat="1"/>
    <row r="312" s="30" customFormat="1"/>
    <row r="313" s="30" customFormat="1"/>
    <row r="314" s="30" customFormat="1"/>
    <row r="315" s="30" customFormat="1"/>
    <row r="316" s="30" customFormat="1"/>
    <row r="317" s="30" customFormat="1"/>
    <row r="318" s="30" customFormat="1"/>
    <row r="319" s="30" customFormat="1"/>
    <row r="320" s="30" customFormat="1"/>
    <row r="321" s="30" customFormat="1"/>
    <row r="322" s="30" customFormat="1"/>
    <row r="323" s="30" customFormat="1"/>
    <row r="324" s="30" customFormat="1"/>
    <row r="325" s="30" customFormat="1"/>
    <row r="326" s="30" customFormat="1"/>
    <row r="327" s="30" customFormat="1"/>
    <row r="328" s="30" customFormat="1"/>
    <row r="329" s="30" customFormat="1"/>
    <row r="330" s="30" customFormat="1"/>
    <row r="331" s="30" customFormat="1"/>
    <row r="332" s="30" customFormat="1"/>
    <row r="333" s="30" customFormat="1"/>
    <row r="334" s="30" customFormat="1"/>
    <row r="335" s="30" customFormat="1"/>
    <row r="336" s="30" customFormat="1"/>
    <row r="337" s="30" customFormat="1"/>
    <row r="338" s="30" customFormat="1"/>
    <row r="339" s="30" customFormat="1"/>
    <row r="340" s="30" customFormat="1"/>
    <row r="341" s="30" customFormat="1"/>
    <row r="342" s="30" customFormat="1"/>
    <row r="343" s="30" customFormat="1"/>
    <row r="344" s="30" customFormat="1"/>
    <row r="345" s="30" customFormat="1"/>
  </sheetData>
  <mergeCells count="2">
    <mergeCell ref="O6:S6"/>
    <mergeCell ref="H6:M6"/>
  </mergeCells>
  <pageMargins left="0.7" right="0.7" top="0.75" bottom="0.75" header="0.3" footer="0.3"/>
  <pageSetup paperSize="9" scale="65" orientation="landscape" horizontalDpi="1800" verticalDpi="1800" r:id="rId1"/>
  <colBreaks count="1" manualBreakCount="1">
    <brk id="21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F9CD-C4D2-4374-AA6D-E5A583DA2A40}">
  <sheetPr>
    <tabColor theme="6" tint="0.39997558519241921"/>
  </sheetPr>
  <dimension ref="B1:M45"/>
  <sheetViews>
    <sheetView showGridLines="0" zoomScale="70" zoomScaleNormal="70" workbookViewId="0"/>
  </sheetViews>
  <sheetFormatPr defaultRowHeight="15.5"/>
  <cols>
    <col min="1" max="1" width="2.921875" customWidth="1"/>
    <col min="2" max="2" width="3.15234375" customWidth="1"/>
    <col min="4" max="4" width="36.3828125" bestFit="1" customWidth="1"/>
    <col min="7" max="7" width="6.84375" customWidth="1"/>
    <col min="8" max="12" width="10.4609375" customWidth="1"/>
    <col min="13" max="13" width="7" customWidth="1"/>
  </cols>
  <sheetData>
    <row r="1" spans="2:13" ht="16" thickBot="1"/>
    <row r="2" spans="2:13" ht="16" thickBot="1">
      <c r="B2" s="364"/>
      <c r="C2" s="344"/>
      <c r="D2" s="345"/>
      <c r="E2" s="346"/>
      <c r="F2" s="346"/>
      <c r="G2" s="345"/>
      <c r="H2" s="345"/>
      <c r="I2" s="345"/>
      <c r="J2" s="345"/>
      <c r="K2" s="345"/>
      <c r="L2" s="345"/>
      <c r="M2" s="347"/>
    </row>
    <row r="3" spans="2:13">
      <c r="B3" s="365"/>
      <c r="C3" s="59" t="s">
        <v>499</v>
      </c>
      <c r="D3" s="366"/>
      <c r="E3" s="282"/>
      <c r="F3" s="367"/>
      <c r="G3" s="366"/>
      <c r="H3" s="366"/>
      <c r="I3" s="366"/>
      <c r="J3" s="366"/>
      <c r="K3" s="366"/>
      <c r="L3" s="366"/>
      <c r="M3" s="348"/>
    </row>
    <row r="4" spans="2:13">
      <c r="B4" s="365"/>
      <c r="C4" s="36" t="s">
        <v>498</v>
      </c>
      <c r="D4" s="366"/>
      <c r="E4" s="282"/>
      <c r="F4" s="367"/>
      <c r="G4" s="366"/>
      <c r="H4" s="366"/>
      <c r="I4" s="366"/>
      <c r="J4" s="366"/>
      <c r="K4" s="366"/>
      <c r="L4" s="366"/>
      <c r="M4" s="348"/>
    </row>
    <row r="5" spans="2:13">
      <c r="B5" s="365"/>
      <c r="C5" s="38" t="s">
        <v>844</v>
      </c>
      <c r="D5" s="366"/>
      <c r="E5" s="282"/>
      <c r="F5" s="282"/>
      <c r="G5" s="366"/>
      <c r="H5" s="386" t="s">
        <v>480</v>
      </c>
      <c r="I5" s="380"/>
      <c r="J5" s="380"/>
      <c r="K5" s="380"/>
      <c r="L5" s="381"/>
      <c r="M5" s="348"/>
    </row>
    <row r="6" spans="2:13">
      <c r="B6" s="365"/>
      <c r="C6" s="67"/>
      <c r="D6" s="282"/>
      <c r="E6" s="282"/>
      <c r="F6" s="282"/>
      <c r="G6" s="282"/>
      <c r="H6" s="349">
        <f>[1]Inflation!$N$6</f>
        <v>1</v>
      </c>
      <c r="I6" s="374">
        <f>[1]Inflation!$O$6</f>
        <v>2</v>
      </c>
      <c r="J6" s="134">
        <f>[1]Inflation!$P$6</f>
        <v>3</v>
      </c>
      <c r="K6" s="134">
        <f>[1]Inflation!$Q$6</f>
        <v>4</v>
      </c>
      <c r="L6" s="134">
        <f>[1]Inflation!$R$6</f>
        <v>5</v>
      </c>
      <c r="M6" s="350"/>
    </row>
    <row r="7" spans="2:13" ht="15" customHeight="1">
      <c r="B7" s="365"/>
      <c r="C7" s="272"/>
      <c r="D7" s="351"/>
      <c r="E7" s="352"/>
      <c r="F7" s="352"/>
      <c r="G7" s="366"/>
      <c r="H7" s="66" t="s">
        <v>29</v>
      </c>
      <c r="I7" s="66" t="s">
        <v>29</v>
      </c>
      <c r="J7" s="3" t="s">
        <v>29</v>
      </c>
      <c r="K7" s="3" t="s">
        <v>29</v>
      </c>
      <c r="L7" s="3" t="s">
        <v>29</v>
      </c>
      <c r="M7" s="348"/>
    </row>
    <row r="8" spans="2:13">
      <c r="B8" s="365"/>
      <c r="C8" s="353"/>
      <c r="D8" s="368" t="s">
        <v>5</v>
      </c>
      <c r="E8" s="354" t="s">
        <v>6</v>
      </c>
      <c r="F8" s="354" t="s">
        <v>7</v>
      </c>
      <c r="G8" s="366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48"/>
    </row>
    <row r="9" spans="2:13">
      <c r="B9" s="365"/>
      <c r="C9" s="355"/>
      <c r="D9" s="356"/>
      <c r="E9" s="357"/>
      <c r="F9" s="357"/>
      <c r="G9" s="366"/>
      <c r="H9" s="4" t="s">
        <v>481</v>
      </c>
      <c r="I9" s="4" t="s">
        <v>482</v>
      </c>
      <c r="J9" s="4" t="s">
        <v>483</v>
      </c>
      <c r="K9" s="4" t="s">
        <v>484</v>
      </c>
      <c r="L9" s="4" t="s">
        <v>485</v>
      </c>
      <c r="M9" s="348"/>
    </row>
    <row r="10" spans="2:13">
      <c r="B10" s="365"/>
      <c r="C10" s="366"/>
      <c r="D10" s="366"/>
      <c r="E10" s="282"/>
      <c r="F10" s="282"/>
      <c r="G10" s="366"/>
      <c r="H10" s="67"/>
      <c r="I10" s="67"/>
      <c r="J10" s="67"/>
      <c r="K10" s="67"/>
      <c r="L10" s="67"/>
      <c r="M10" s="348"/>
    </row>
    <row r="11" spans="2:13">
      <c r="B11" s="365"/>
      <c r="C11" s="358" t="s">
        <v>0</v>
      </c>
      <c r="D11" s="359" t="s">
        <v>849</v>
      </c>
      <c r="E11" s="360"/>
      <c r="F11" s="366"/>
      <c r="G11" s="366"/>
      <c r="H11" s="67"/>
      <c r="I11" s="67"/>
      <c r="J11" s="67"/>
      <c r="K11" s="67"/>
      <c r="L11" s="67"/>
      <c r="M11" s="348"/>
    </row>
    <row r="12" spans="2:13">
      <c r="B12" s="365"/>
      <c r="C12" s="134">
        <v>1</v>
      </c>
      <c r="D12" s="29" t="s">
        <v>825</v>
      </c>
      <c r="E12" s="134" t="s">
        <v>826</v>
      </c>
      <c r="F12" s="134">
        <v>1</v>
      </c>
      <c r="G12" s="366"/>
      <c r="H12" s="361"/>
      <c r="I12" s="361"/>
      <c r="J12" s="361"/>
      <c r="K12" s="361"/>
      <c r="L12" s="361"/>
      <c r="M12" s="348"/>
    </row>
    <row r="13" spans="2:13">
      <c r="B13" s="365"/>
      <c r="C13" s="134">
        <f t="shared" ref="C13:C14" si="0">C12+1</f>
        <v>2</v>
      </c>
      <c r="D13" s="29" t="s">
        <v>827</v>
      </c>
      <c r="E13" s="134" t="s">
        <v>826</v>
      </c>
      <c r="F13" s="134">
        <v>1</v>
      </c>
      <c r="G13" s="366"/>
      <c r="H13" s="361"/>
      <c r="I13" s="361"/>
      <c r="J13" s="361"/>
      <c r="K13" s="361"/>
      <c r="L13" s="361"/>
      <c r="M13" s="348"/>
    </row>
    <row r="14" spans="2:13">
      <c r="B14" s="365"/>
      <c r="C14" s="134">
        <f t="shared" si="0"/>
        <v>3</v>
      </c>
      <c r="D14" s="29" t="s">
        <v>828</v>
      </c>
      <c r="E14" s="134" t="s">
        <v>826</v>
      </c>
      <c r="F14" s="134">
        <v>1</v>
      </c>
      <c r="G14" s="366"/>
      <c r="H14" s="362">
        <f>SUM(H12:H13)</f>
        <v>0</v>
      </c>
      <c r="I14" s="362">
        <f t="shared" ref="I14:L14" si="1">SUM(I12:I13)</f>
        <v>0</v>
      </c>
      <c r="J14" s="362">
        <f t="shared" si="1"/>
        <v>0</v>
      </c>
      <c r="K14" s="362">
        <f t="shared" si="1"/>
        <v>0</v>
      </c>
      <c r="L14" s="362">
        <f t="shared" si="1"/>
        <v>0</v>
      </c>
      <c r="M14" s="348"/>
    </row>
    <row r="15" spans="2:13">
      <c r="B15" s="365"/>
      <c r="M15" s="363"/>
    </row>
    <row r="16" spans="2:13">
      <c r="B16" s="365"/>
      <c r="C16" s="358" t="s">
        <v>1</v>
      </c>
      <c r="D16" s="359" t="s">
        <v>850</v>
      </c>
      <c r="E16" s="360"/>
      <c r="F16" s="366"/>
      <c r="G16" s="366"/>
      <c r="H16" s="67"/>
      <c r="I16" s="67"/>
      <c r="J16" s="67"/>
      <c r="K16" s="67"/>
      <c r="L16" s="67"/>
      <c r="M16" s="363"/>
    </row>
    <row r="17" spans="2:13">
      <c r="B17" s="365"/>
      <c r="C17" s="134">
        <f>C14+1</f>
        <v>4</v>
      </c>
      <c r="D17" s="29" t="s">
        <v>829</v>
      </c>
      <c r="E17" s="134" t="s">
        <v>826</v>
      </c>
      <c r="F17" s="134">
        <v>1</v>
      </c>
      <c r="G17" s="366"/>
      <c r="H17" s="361"/>
      <c r="I17" s="361"/>
      <c r="J17" s="361"/>
      <c r="K17" s="361"/>
      <c r="L17" s="361"/>
      <c r="M17" s="363"/>
    </row>
    <row r="18" spans="2:13">
      <c r="B18" s="365"/>
      <c r="C18" s="134">
        <f>C17+1</f>
        <v>5</v>
      </c>
      <c r="D18" s="29" t="s">
        <v>830</v>
      </c>
      <c r="E18" s="134" t="s">
        <v>826</v>
      </c>
      <c r="F18" s="134">
        <v>1</v>
      </c>
      <c r="G18" s="366"/>
      <c r="H18" s="361"/>
      <c r="I18" s="361"/>
      <c r="J18" s="361"/>
      <c r="K18" s="361"/>
      <c r="L18" s="361"/>
      <c r="M18" s="363"/>
    </row>
    <row r="19" spans="2:13">
      <c r="B19" s="365"/>
      <c r="C19" s="134">
        <f t="shared" ref="C19:C25" si="2">C18+1</f>
        <v>6</v>
      </c>
      <c r="D19" s="29" t="s">
        <v>831</v>
      </c>
      <c r="E19" s="134" t="s">
        <v>826</v>
      </c>
      <c r="F19" s="134">
        <v>1</v>
      </c>
      <c r="G19" s="366"/>
      <c r="H19" s="361"/>
      <c r="I19" s="361"/>
      <c r="J19" s="361"/>
      <c r="K19" s="361"/>
      <c r="L19" s="361"/>
      <c r="M19" s="363"/>
    </row>
    <row r="20" spans="2:13">
      <c r="B20" s="365"/>
      <c r="C20" s="134">
        <f t="shared" si="2"/>
        <v>7</v>
      </c>
      <c r="D20" s="29" t="s">
        <v>832</v>
      </c>
      <c r="E20" s="134" t="s">
        <v>826</v>
      </c>
      <c r="F20" s="134">
        <v>1</v>
      </c>
      <c r="G20" s="366"/>
      <c r="H20" s="361"/>
      <c r="I20" s="361"/>
      <c r="J20" s="361"/>
      <c r="K20" s="361"/>
      <c r="L20" s="361"/>
      <c r="M20" s="363"/>
    </row>
    <row r="21" spans="2:13">
      <c r="B21" s="365"/>
      <c r="C21" s="134">
        <f t="shared" si="2"/>
        <v>8</v>
      </c>
      <c r="D21" s="29" t="s">
        <v>833</v>
      </c>
      <c r="E21" s="134" t="s">
        <v>826</v>
      </c>
      <c r="F21" s="134">
        <v>1</v>
      </c>
      <c r="G21" s="366"/>
      <c r="H21" s="361"/>
      <c r="I21" s="361"/>
      <c r="J21" s="361"/>
      <c r="K21" s="361"/>
      <c r="L21" s="361"/>
      <c r="M21" s="363"/>
    </row>
    <row r="22" spans="2:13">
      <c r="B22" s="365"/>
      <c r="C22" s="134">
        <f t="shared" si="2"/>
        <v>9</v>
      </c>
      <c r="D22" s="29" t="s">
        <v>834</v>
      </c>
      <c r="E22" s="134" t="s">
        <v>826</v>
      </c>
      <c r="F22" s="134">
        <v>1</v>
      </c>
      <c r="G22" s="366"/>
      <c r="H22" s="361"/>
      <c r="I22" s="361"/>
      <c r="J22" s="361"/>
      <c r="K22" s="361"/>
      <c r="L22" s="361"/>
      <c r="M22" s="363"/>
    </row>
    <row r="23" spans="2:13">
      <c r="B23" s="365"/>
      <c r="C23" s="134">
        <f t="shared" si="2"/>
        <v>10</v>
      </c>
      <c r="D23" s="29" t="s">
        <v>835</v>
      </c>
      <c r="E23" s="134" t="s">
        <v>826</v>
      </c>
      <c r="F23" s="134">
        <v>1</v>
      </c>
      <c r="G23" s="366"/>
      <c r="H23" s="361"/>
      <c r="I23" s="361"/>
      <c r="J23" s="361"/>
      <c r="K23" s="361"/>
      <c r="L23" s="361"/>
      <c r="M23" s="363"/>
    </row>
    <row r="24" spans="2:13">
      <c r="B24" s="365"/>
      <c r="C24" s="134">
        <f t="shared" si="2"/>
        <v>11</v>
      </c>
      <c r="D24" s="29" t="s">
        <v>836</v>
      </c>
      <c r="E24" s="134" t="s">
        <v>826</v>
      </c>
      <c r="F24" s="134">
        <v>1</v>
      </c>
      <c r="G24" s="366"/>
      <c r="H24" s="361"/>
      <c r="I24" s="361"/>
      <c r="J24" s="361"/>
      <c r="K24" s="361"/>
      <c r="L24" s="361"/>
      <c r="M24" s="363"/>
    </row>
    <row r="25" spans="2:13">
      <c r="B25" s="365"/>
      <c r="C25" s="134">
        <f t="shared" si="2"/>
        <v>12</v>
      </c>
      <c r="D25" s="29" t="s">
        <v>837</v>
      </c>
      <c r="E25" s="134" t="s">
        <v>826</v>
      </c>
      <c r="F25" s="134">
        <v>1</v>
      </c>
      <c r="G25" s="366"/>
      <c r="H25" s="362">
        <f>SUM(H17:H24)</f>
        <v>0</v>
      </c>
      <c r="I25" s="362">
        <f t="shared" ref="I25:L25" si="3">SUM(I17:I24)</f>
        <v>0</v>
      </c>
      <c r="J25" s="362">
        <f t="shared" si="3"/>
        <v>0</v>
      </c>
      <c r="K25" s="362">
        <f t="shared" si="3"/>
        <v>0</v>
      </c>
      <c r="L25" s="362">
        <f t="shared" si="3"/>
        <v>0</v>
      </c>
      <c r="M25" s="363"/>
    </row>
    <row r="26" spans="2:13">
      <c r="B26" s="365"/>
      <c r="C26" s="369"/>
      <c r="M26" s="363"/>
    </row>
    <row r="27" spans="2:13">
      <c r="B27" s="365"/>
      <c r="C27" s="358" t="s">
        <v>8</v>
      </c>
      <c r="D27" s="359" t="s">
        <v>851</v>
      </c>
      <c r="E27" s="360"/>
      <c r="F27" s="366"/>
      <c r="G27" s="366"/>
      <c r="H27" s="67"/>
      <c r="I27" s="67"/>
      <c r="J27" s="67"/>
      <c r="K27" s="67"/>
      <c r="L27" s="67"/>
      <c r="M27" s="363"/>
    </row>
    <row r="28" spans="2:13">
      <c r="B28" s="365"/>
      <c r="C28" s="134">
        <f>C25+1</f>
        <v>13</v>
      </c>
      <c r="D28" s="29" t="s">
        <v>829</v>
      </c>
      <c r="E28" s="134" t="s">
        <v>826</v>
      </c>
      <c r="F28" s="134">
        <v>1</v>
      </c>
      <c r="G28" s="366"/>
      <c r="H28" s="361"/>
      <c r="I28" s="361"/>
      <c r="J28" s="361"/>
      <c r="K28" s="361"/>
      <c r="L28" s="361"/>
      <c r="M28" s="363"/>
    </row>
    <row r="29" spans="2:13">
      <c r="B29" s="365"/>
      <c r="C29" s="134">
        <f>C28+1</f>
        <v>14</v>
      </c>
      <c r="D29" s="29" t="s">
        <v>830</v>
      </c>
      <c r="E29" s="134" t="s">
        <v>826</v>
      </c>
      <c r="F29" s="134">
        <v>1</v>
      </c>
      <c r="G29" s="366"/>
      <c r="H29" s="361"/>
      <c r="I29" s="361"/>
      <c r="J29" s="361"/>
      <c r="K29" s="361"/>
      <c r="L29" s="361"/>
      <c r="M29" s="363"/>
    </row>
    <row r="30" spans="2:13">
      <c r="B30" s="365"/>
      <c r="C30" s="134">
        <f t="shared" ref="C30:C38" si="4">C29+1</f>
        <v>15</v>
      </c>
      <c r="D30" s="29" t="s">
        <v>831</v>
      </c>
      <c r="E30" s="134" t="s">
        <v>826</v>
      </c>
      <c r="F30" s="134">
        <v>1</v>
      </c>
      <c r="G30" s="366"/>
      <c r="H30" s="361"/>
      <c r="I30" s="361"/>
      <c r="J30" s="361"/>
      <c r="K30" s="361"/>
      <c r="L30" s="361"/>
      <c r="M30" s="363"/>
    </row>
    <row r="31" spans="2:13">
      <c r="B31" s="365"/>
      <c r="C31" s="134">
        <f t="shared" si="4"/>
        <v>16</v>
      </c>
      <c r="D31" s="29" t="s">
        <v>838</v>
      </c>
      <c r="E31" s="134" t="s">
        <v>826</v>
      </c>
      <c r="F31" s="134">
        <v>1</v>
      </c>
      <c r="G31" s="366"/>
      <c r="H31" s="361"/>
      <c r="I31" s="361"/>
      <c r="J31" s="361"/>
      <c r="K31" s="361"/>
      <c r="L31" s="361"/>
      <c r="M31" s="363"/>
    </row>
    <row r="32" spans="2:13">
      <c r="B32" s="365"/>
      <c r="C32" s="134">
        <f t="shared" si="4"/>
        <v>17</v>
      </c>
      <c r="D32" s="29" t="s">
        <v>839</v>
      </c>
      <c r="E32" s="134" t="s">
        <v>826</v>
      </c>
      <c r="F32" s="134">
        <v>1</v>
      </c>
      <c r="G32" s="366"/>
      <c r="H32" s="361"/>
      <c r="I32" s="361"/>
      <c r="J32" s="361"/>
      <c r="K32" s="361"/>
      <c r="L32" s="361"/>
      <c r="M32" s="363"/>
    </row>
    <row r="33" spans="2:13">
      <c r="B33" s="365"/>
      <c r="C33" s="134">
        <f t="shared" si="4"/>
        <v>18</v>
      </c>
      <c r="D33" s="29" t="s">
        <v>832</v>
      </c>
      <c r="E33" s="134" t="s">
        <v>826</v>
      </c>
      <c r="F33" s="134">
        <v>1</v>
      </c>
      <c r="G33" s="366"/>
      <c r="H33" s="361"/>
      <c r="I33" s="361"/>
      <c r="J33" s="361"/>
      <c r="K33" s="361"/>
      <c r="L33" s="361"/>
      <c r="M33" s="363"/>
    </row>
    <row r="34" spans="2:13">
      <c r="B34" s="365"/>
      <c r="C34" s="134">
        <f t="shared" si="4"/>
        <v>19</v>
      </c>
      <c r="D34" s="29" t="s">
        <v>833</v>
      </c>
      <c r="E34" s="134" t="s">
        <v>826</v>
      </c>
      <c r="F34" s="134">
        <v>1</v>
      </c>
      <c r="G34" s="366"/>
      <c r="H34" s="361"/>
      <c r="I34" s="361"/>
      <c r="J34" s="361"/>
      <c r="K34" s="361"/>
      <c r="L34" s="361"/>
      <c r="M34" s="363"/>
    </row>
    <row r="35" spans="2:13">
      <c r="B35" s="365"/>
      <c r="C35" s="134">
        <f t="shared" si="4"/>
        <v>20</v>
      </c>
      <c r="D35" s="29" t="s">
        <v>840</v>
      </c>
      <c r="E35" s="134" t="s">
        <v>826</v>
      </c>
      <c r="F35" s="134">
        <v>1</v>
      </c>
      <c r="G35" s="366"/>
      <c r="H35" s="361"/>
      <c r="I35" s="361"/>
      <c r="J35" s="361"/>
      <c r="K35" s="361"/>
      <c r="L35" s="361"/>
      <c r="M35" s="363"/>
    </row>
    <row r="36" spans="2:13">
      <c r="B36" s="365"/>
      <c r="C36" s="134">
        <f t="shared" si="4"/>
        <v>21</v>
      </c>
      <c r="D36" s="29" t="s">
        <v>835</v>
      </c>
      <c r="E36" s="134" t="s">
        <v>826</v>
      </c>
      <c r="F36" s="134">
        <v>1</v>
      </c>
      <c r="G36" s="366"/>
      <c r="H36" s="361"/>
      <c r="I36" s="361"/>
      <c r="J36" s="361"/>
      <c r="K36" s="361"/>
      <c r="L36" s="361"/>
      <c r="M36" s="363"/>
    </row>
    <row r="37" spans="2:13">
      <c r="B37" s="365"/>
      <c r="C37" s="134">
        <f t="shared" si="4"/>
        <v>22</v>
      </c>
      <c r="D37" s="29" t="s">
        <v>841</v>
      </c>
      <c r="E37" s="134" t="s">
        <v>826</v>
      </c>
      <c r="F37" s="134">
        <v>1</v>
      </c>
      <c r="G37" s="366"/>
      <c r="H37" s="361"/>
      <c r="I37" s="361"/>
      <c r="J37" s="361"/>
      <c r="K37" s="361"/>
      <c r="L37" s="361"/>
      <c r="M37" s="363"/>
    </row>
    <row r="38" spans="2:13">
      <c r="B38" s="365"/>
      <c r="C38" s="134">
        <f t="shared" si="4"/>
        <v>23</v>
      </c>
      <c r="D38" s="29" t="s">
        <v>842</v>
      </c>
      <c r="E38" s="134" t="s">
        <v>826</v>
      </c>
      <c r="F38" s="134">
        <v>1</v>
      </c>
      <c r="G38" s="366"/>
      <c r="H38" s="362">
        <f>SUM(H28:H37)</f>
        <v>0</v>
      </c>
      <c r="I38" s="362">
        <f t="shared" ref="I38:L38" si="5">SUM(I28:I37)</f>
        <v>0</v>
      </c>
      <c r="J38" s="362">
        <f t="shared" si="5"/>
        <v>0</v>
      </c>
      <c r="K38" s="362">
        <f t="shared" si="5"/>
        <v>0</v>
      </c>
      <c r="L38" s="362">
        <f t="shared" si="5"/>
        <v>0</v>
      </c>
      <c r="M38" s="363"/>
    </row>
    <row r="39" spans="2:13">
      <c r="B39" s="365"/>
      <c r="C39" s="369"/>
      <c r="M39" s="363"/>
    </row>
    <row r="40" spans="2:13">
      <c r="B40" s="365"/>
      <c r="C40" s="358" t="s">
        <v>11</v>
      </c>
      <c r="D40" s="359" t="s">
        <v>845</v>
      </c>
      <c r="E40" s="360"/>
      <c r="F40" s="366"/>
      <c r="G40" s="366"/>
      <c r="H40" s="67"/>
      <c r="I40" s="67"/>
      <c r="J40" s="67"/>
      <c r="K40" s="67"/>
      <c r="L40" s="67"/>
      <c r="M40" s="363"/>
    </row>
    <row r="41" spans="2:13">
      <c r="B41" s="365"/>
      <c r="C41" s="134">
        <f>C38+1</f>
        <v>24</v>
      </c>
      <c r="D41" s="29" t="s">
        <v>846</v>
      </c>
      <c r="E41" s="134" t="s">
        <v>826</v>
      </c>
      <c r="F41" s="134">
        <v>1</v>
      </c>
      <c r="G41" s="366"/>
      <c r="H41" s="361"/>
      <c r="I41" s="361"/>
      <c r="J41" s="361"/>
      <c r="K41" s="361"/>
      <c r="L41" s="361"/>
      <c r="M41" s="363"/>
    </row>
    <row r="42" spans="2:13">
      <c r="B42" s="365"/>
      <c r="M42" s="363"/>
    </row>
    <row r="43" spans="2:13">
      <c r="B43" s="365"/>
      <c r="C43" s="358" t="s">
        <v>288</v>
      </c>
      <c r="D43" s="359" t="s">
        <v>847</v>
      </c>
      <c r="E43" s="360"/>
      <c r="F43" s="366"/>
      <c r="G43" s="366"/>
      <c r="H43" s="67"/>
      <c r="I43" s="67"/>
      <c r="J43" s="67"/>
      <c r="K43" s="67"/>
      <c r="L43" s="67"/>
      <c r="M43" s="363"/>
    </row>
    <row r="44" spans="2:13">
      <c r="B44" s="365"/>
      <c r="C44" s="134">
        <v>25</v>
      </c>
      <c r="D44" s="29" t="s">
        <v>848</v>
      </c>
      <c r="E44" s="134" t="s">
        <v>826</v>
      </c>
      <c r="F44" s="134">
        <v>1</v>
      </c>
      <c r="G44" s="366"/>
      <c r="H44" s="362">
        <f>H14+H25+H38+H41</f>
        <v>0</v>
      </c>
      <c r="I44" s="362">
        <f t="shared" ref="I44:L44" si="6">I14+I25+I38+I41</f>
        <v>0</v>
      </c>
      <c r="J44" s="362">
        <f t="shared" si="6"/>
        <v>0</v>
      </c>
      <c r="K44" s="362">
        <f t="shared" si="6"/>
        <v>0</v>
      </c>
      <c r="L44" s="362">
        <f t="shared" si="6"/>
        <v>0</v>
      </c>
      <c r="M44" s="363"/>
    </row>
    <row r="45" spans="2:13" ht="16" thickBot="1">
      <c r="B45" s="370"/>
      <c r="C45" s="371"/>
      <c r="D45" s="372"/>
      <c r="E45" s="372"/>
      <c r="F45" s="372"/>
      <c r="G45" s="372"/>
      <c r="H45" s="372"/>
      <c r="I45" s="372"/>
      <c r="J45" s="372"/>
      <c r="K45" s="372"/>
      <c r="L45" s="372"/>
      <c r="M45" s="373"/>
    </row>
  </sheetData>
  <mergeCells count="1"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CN344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46.53515625" style="2" customWidth="1"/>
    <col min="5" max="5" width="6.07421875" customWidth="1"/>
    <col min="6" max="6" width="4.61328125" customWidth="1"/>
    <col min="7" max="7" width="9.84375" customWidth="1"/>
    <col min="8" max="8" width="3.84375" style="30" customWidth="1"/>
    <col min="9" max="14" width="11" customWidth="1"/>
    <col min="15" max="15" width="3.61328125" style="30" customWidth="1"/>
    <col min="16" max="20" width="11" customWidth="1"/>
    <col min="21" max="21" width="5.84375" style="30" customWidth="1"/>
    <col min="22" max="81" width="8.921875" style="30"/>
  </cols>
  <sheetData>
    <row r="1" spans="2:92" s="30" customFormat="1" ht="16" thickBot="1">
      <c r="D1" s="80"/>
    </row>
    <row r="2" spans="2:92" s="30" customFormat="1">
      <c r="B2" s="31"/>
      <c r="C2" s="32"/>
      <c r="D2" s="81"/>
      <c r="E2" s="14"/>
      <c r="F2" s="14"/>
      <c r="G2" s="14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61"/>
    </row>
    <row r="3" spans="2:92" s="30" customFormat="1">
      <c r="B3" s="35"/>
      <c r="C3" s="36" t="s">
        <v>499</v>
      </c>
      <c r="D3" s="26"/>
      <c r="E3" s="15"/>
      <c r="F3" s="16"/>
      <c r="G3" s="16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50"/>
    </row>
    <row r="4" spans="2:92" s="30" customFormat="1">
      <c r="B4" s="35"/>
      <c r="C4" s="36" t="s">
        <v>498</v>
      </c>
      <c r="D4" s="26"/>
      <c r="E4" s="15"/>
      <c r="F4" s="16"/>
      <c r="G4" s="1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50"/>
    </row>
    <row r="5" spans="2:92" s="30" customFormat="1">
      <c r="B5" s="35"/>
      <c r="C5" s="38" t="s">
        <v>486</v>
      </c>
      <c r="D5" s="26"/>
      <c r="E5" s="15"/>
      <c r="F5" s="16"/>
      <c r="G5" s="1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50"/>
    </row>
    <row r="6" spans="2:92" s="30" customFormat="1">
      <c r="B6" s="35"/>
      <c r="C6" s="39"/>
      <c r="D6" s="26"/>
      <c r="E6" s="15"/>
      <c r="F6" s="15"/>
      <c r="G6" s="15"/>
      <c r="H6" s="19"/>
      <c r="I6" s="382" t="s">
        <v>479</v>
      </c>
      <c r="J6" s="382"/>
      <c r="K6" s="382"/>
      <c r="L6" s="382"/>
      <c r="M6" s="382"/>
      <c r="N6" s="382"/>
      <c r="O6" s="246"/>
      <c r="P6" s="379" t="s">
        <v>480</v>
      </c>
      <c r="Q6" s="380"/>
      <c r="R6" s="380"/>
      <c r="S6" s="380"/>
      <c r="T6" s="381"/>
      <c r="U6" s="50"/>
    </row>
    <row r="7" spans="2:92">
      <c r="B7" s="35"/>
      <c r="C7" s="40"/>
      <c r="D7" s="83"/>
      <c r="E7" s="12"/>
      <c r="F7" s="12"/>
      <c r="G7" s="12"/>
      <c r="H7" s="19"/>
      <c r="I7" s="66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3" t="s">
        <v>29</v>
      </c>
      <c r="O7" s="246"/>
      <c r="P7" s="68" t="s">
        <v>29</v>
      </c>
      <c r="Q7" s="66" t="s">
        <v>29</v>
      </c>
      <c r="R7" s="3" t="s">
        <v>29</v>
      </c>
      <c r="S7" s="3" t="s">
        <v>29</v>
      </c>
      <c r="T7" s="3" t="s">
        <v>29</v>
      </c>
      <c r="U7" s="50"/>
    </row>
    <row r="8" spans="2:92">
      <c r="B8" s="35"/>
      <c r="C8" s="42"/>
      <c r="D8" s="84" t="s">
        <v>5</v>
      </c>
      <c r="E8" s="3" t="s">
        <v>6</v>
      </c>
      <c r="F8" s="3" t="s">
        <v>7</v>
      </c>
      <c r="G8" s="3" t="s">
        <v>532</v>
      </c>
      <c r="H8" s="19"/>
      <c r="I8" s="3" t="s">
        <v>13</v>
      </c>
      <c r="J8" s="3" t="s">
        <v>13</v>
      </c>
      <c r="K8" s="3" t="s">
        <v>13</v>
      </c>
      <c r="L8" s="3" t="s">
        <v>12</v>
      </c>
      <c r="M8" s="3" t="s">
        <v>12</v>
      </c>
      <c r="N8" s="3" t="s">
        <v>12</v>
      </c>
      <c r="O8" s="246"/>
      <c r="P8" s="69" t="s">
        <v>13</v>
      </c>
      <c r="Q8" s="3" t="s">
        <v>13</v>
      </c>
      <c r="R8" s="3" t="s">
        <v>13</v>
      </c>
      <c r="S8" s="3" t="s">
        <v>12</v>
      </c>
      <c r="T8" s="3" t="s">
        <v>12</v>
      </c>
      <c r="U8" s="50"/>
    </row>
    <row r="9" spans="2:92" s="30" customFormat="1">
      <c r="B9" s="35"/>
      <c r="C9" s="44"/>
      <c r="D9" s="82"/>
      <c r="E9" s="8"/>
      <c r="F9" s="8"/>
      <c r="G9" s="8"/>
      <c r="H9" s="19"/>
      <c r="I9" s="4" t="s">
        <v>145</v>
      </c>
      <c r="J9" s="4" t="s">
        <v>146</v>
      </c>
      <c r="K9" s="4" t="s">
        <v>147</v>
      </c>
      <c r="L9" s="4" t="s">
        <v>148</v>
      </c>
      <c r="M9" s="4" t="s">
        <v>149</v>
      </c>
      <c r="N9" s="4" t="s">
        <v>478</v>
      </c>
      <c r="O9" s="246"/>
      <c r="P9" s="70" t="s">
        <v>481</v>
      </c>
      <c r="Q9" s="4" t="s">
        <v>482</v>
      </c>
      <c r="R9" s="4" t="s">
        <v>483</v>
      </c>
      <c r="S9" s="4" t="s">
        <v>484</v>
      </c>
      <c r="T9" s="4" t="s">
        <v>485</v>
      </c>
      <c r="U9" s="50"/>
      <c r="CD9"/>
      <c r="CE9"/>
      <c r="CF9"/>
      <c r="CG9"/>
      <c r="CH9"/>
      <c r="CI9"/>
      <c r="CJ9"/>
      <c r="CK9"/>
      <c r="CL9"/>
      <c r="CM9"/>
      <c r="CN9"/>
    </row>
    <row r="10" spans="2:92" s="30" customFormat="1">
      <c r="B10" s="35"/>
      <c r="C10" s="19"/>
      <c r="D10" s="26"/>
      <c r="E10" s="15"/>
      <c r="F10" s="15"/>
      <c r="G10" s="15"/>
      <c r="H10" s="19"/>
      <c r="I10" s="76">
        <v>44287</v>
      </c>
      <c r="J10" s="76">
        <v>44652</v>
      </c>
      <c r="K10" s="76">
        <v>45017</v>
      </c>
      <c r="L10" s="76">
        <v>45383</v>
      </c>
      <c r="M10" s="76">
        <v>45748</v>
      </c>
      <c r="N10" s="76">
        <v>46113</v>
      </c>
      <c r="O10" s="246"/>
      <c r="P10" s="77">
        <v>46478</v>
      </c>
      <c r="Q10" s="76">
        <v>46844</v>
      </c>
      <c r="R10" s="76">
        <v>47209</v>
      </c>
      <c r="S10" s="76">
        <v>47574</v>
      </c>
      <c r="T10" s="76">
        <v>47939</v>
      </c>
      <c r="U10" s="50"/>
      <c r="CD10"/>
      <c r="CE10"/>
      <c r="CF10"/>
      <c r="CG10"/>
      <c r="CH10"/>
      <c r="CI10"/>
      <c r="CJ10"/>
      <c r="CK10"/>
      <c r="CL10"/>
      <c r="CM10"/>
      <c r="CN10"/>
    </row>
    <row r="11" spans="2:92" s="30" customFormat="1">
      <c r="B11" s="35"/>
      <c r="C11" s="46" t="s">
        <v>0</v>
      </c>
      <c r="D11" s="79" t="s">
        <v>487</v>
      </c>
      <c r="E11" s="18"/>
      <c r="F11" s="19"/>
      <c r="G11" s="19"/>
      <c r="H11" s="19"/>
      <c r="I11" s="17"/>
      <c r="J11" s="17"/>
      <c r="K11" s="67"/>
      <c r="L11" s="17"/>
      <c r="M11" s="17"/>
      <c r="N11" s="17"/>
      <c r="O11" s="19"/>
      <c r="P11" s="250"/>
      <c r="Q11" s="17"/>
      <c r="R11" s="67"/>
      <c r="S11" s="17"/>
      <c r="T11" s="17"/>
      <c r="U11" s="50"/>
      <c r="CD11"/>
      <c r="CE11"/>
      <c r="CF11"/>
      <c r="CG11"/>
      <c r="CH11"/>
      <c r="CI11"/>
      <c r="CJ11"/>
      <c r="CK11"/>
      <c r="CL11"/>
      <c r="CM11"/>
      <c r="CN11"/>
    </row>
    <row r="12" spans="2:92" s="30" customFormat="1">
      <c r="B12" s="35"/>
      <c r="C12" s="7">
        <v>1</v>
      </c>
      <c r="D12" s="13" t="s">
        <v>383</v>
      </c>
      <c r="E12" s="48" t="s">
        <v>60</v>
      </c>
      <c r="F12" s="49">
        <v>0</v>
      </c>
      <c r="G12" s="271">
        <v>45383</v>
      </c>
      <c r="H12" s="19"/>
      <c r="I12" s="308">
        <f>'T26 - Ancillary Services'!H30</f>
        <v>0</v>
      </c>
      <c r="J12" s="308">
        <f>'T26 - Ancillary Services'!I30</f>
        <v>0</v>
      </c>
      <c r="K12" s="308">
        <f>'T26 - Ancillary Services'!J30</f>
        <v>0</v>
      </c>
      <c r="L12" s="308">
        <f>'T26 - Ancillary Services'!K30</f>
        <v>0</v>
      </c>
      <c r="M12" s="291">
        <f>'T26 - Ancillary Services'!L30</f>
        <v>0</v>
      </c>
      <c r="N12" s="291">
        <f>'T26 - Ancillary Services'!M30</f>
        <v>0</v>
      </c>
      <c r="O12" s="246"/>
      <c r="P12" s="292">
        <f>'T26 - Ancillary Services'!O30</f>
        <v>0</v>
      </c>
      <c r="Q12" s="292">
        <f>'T26 - Ancillary Services'!P30</f>
        <v>0</v>
      </c>
      <c r="R12" s="292">
        <f>'T26 - Ancillary Services'!Q30</f>
        <v>0</v>
      </c>
      <c r="S12" s="292">
        <f>'T26 - Ancillary Services'!R30</f>
        <v>0</v>
      </c>
      <c r="T12" s="292">
        <f>'T26 - Ancillary Services'!S30</f>
        <v>0</v>
      </c>
      <c r="U12" s="50"/>
      <c r="CD12"/>
      <c r="CE12"/>
      <c r="CF12"/>
      <c r="CG12"/>
      <c r="CH12"/>
      <c r="CI12"/>
      <c r="CJ12"/>
      <c r="CK12"/>
      <c r="CL12"/>
      <c r="CM12"/>
      <c r="CN12"/>
    </row>
    <row r="13" spans="2:92" s="30" customFormat="1">
      <c r="B13" s="35"/>
      <c r="C13" s="7">
        <f>C12+1</f>
        <v>2</v>
      </c>
      <c r="D13" s="13" t="s">
        <v>359</v>
      </c>
      <c r="E13" s="48" t="s">
        <v>60</v>
      </c>
      <c r="F13" s="49">
        <v>0</v>
      </c>
      <c r="G13" s="271">
        <v>45383</v>
      </c>
      <c r="H13" s="19"/>
      <c r="I13" s="308">
        <f>'T9 - Staff (Bt)'!H48</f>
        <v>0</v>
      </c>
      <c r="J13" s="308">
        <f>'T9 - Staff (Bt)'!I48</f>
        <v>0</v>
      </c>
      <c r="K13" s="308">
        <f>'T9 - Staff (Bt)'!J48</f>
        <v>0</v>
      </c>
      <c r="L13" s="308">
        <f>'T9 - Staff (Bt)'!K48</f>
        <v>0</v>
      </c>
      <c r="M13" s="291">
        <f>'T9 - Staff (Bt)'!L48</f>
        <v>0</v>
      </c>
      <c r="N13" s="291">
        <f>'T9 - Staff (Bt)'!M48</f>
        <v>0</v>
      </c>
      <c r="O13" s="246"/>
      <c r="P13" s="292">
        <f>'T9 - Staff (Bt)'!O51</f>
        <v>0</v>
      </c>
      <c r="Q13" s="292">
        <f>'T9 - Staff (Bt)'!P51</f>
        <v>0</v>
      </c>
      <c r="R13" s="292">
        <f>'T9 - Staff (Bt)'!Q51</f>
        <v>0</v>
      </c>
      <c r="S13" s="292">
        <f>'T9 - Staff (Bt)'!R51</f>
        <v>0</v>
      </c>
      <c r="T13" s="292">
        <f>'T9 - Staff (Bt)'!S51</f>
        <v>0</v>
      </c>
      <c r="U13" s="50"/>
      <c r="CD13"/>
      <c r="CE13"/>
      <c r="CF13"/>
      <c r="CG13"/>
      <c r="CH13"/>
      <c r="CI13"/>
      <c r="CJ13"/>
      <c r="CK13"/>
      <c r="CL13"/>
      <c r="CM13"/>
      <c r="CN13"/>
    </row>
    <row r="14" spans="2:92" s="30" customFormat="1">
      <c r="B14" s="35"/>
      <c r="C14" s="7">
        <f t="shared" ref="C14:C27" si="0">C13+1</f>
        <v>3</v>
      </c>
      <c r="D14" s="13" t="s">
        <v>360</v>
      </c>
      <c r="E14" s="48" t="s">
        <v>60</v>
      </c>
      <c r="F14" s="49">
        <v>0</v>
      </c>
      <c r="G14" s="271">
        <v>45383</v>
      </c>
      <c r="H14" s="19"/>
      <c r="I14" s="308">
        <f>'T10 - Non-staff (Bt)'!H54</f>
        <v>0</v>
      </c>
      <c r="J14" s="308">
        <f>'T10 - Non-staff (Bt)'!I54</f>
        <v>0</v>
      </c>
      <c r="K14" s="308">
        <f>'T10 - Non-staff (Bt)'!J54</f>
        <v>0</v>
      </c>
      <c r="L14" s="308">
        <f>'T10 - Non-staff (Bt)'!K54</f>
        <v>0</v>
      </c>
      <c r="M14" s="291">
        <f>'T10 - Non-staff (Bt)'!L54</f>
        <v>0</v>
      </c>
      <c r="N14" s="291">
        <f>'T10 - Non-staff (Bt)'!M54</f>
        <v>0</v>
      </c>
      <c r="O14" s="246"/>
      <c r="P14" s="292">
        <f>'T10 - Non-staff (Bt)'!O57</f>
        <v>0</v>
      </c>
      <c r="Q14" s="292">
        <f>'T10 - Non-staff (Bt)'!P57</f>
        <v>0</v>
      </c>
      <c r="R14" s="292">
        <f>'T10 - Non-staff (Bt)'!Q57</f>
        <v>0</v>
      </c>
      <c r="S14" s="292">
        <f>'T10 - Non-staff (Bt)'!R57</f>
        <v>0</v>
      </c>
      <c r="T14" s="292">
        <f>'T10 - Non-staff (Bt)'!S57</f>
        <v>0</v>
      </c>
      <c r="U14" s="50"/>
      <c r="CD14"/>
      <c r="CE14"/>
      <c r="CF14"/>
      <c r="CG14"/>
      <c r="CH14"/>
      <c r="CI14"/>
      <c r="CJ14"/>
      <c r="CK14"/>
      <c r="CL14"/>
      <c r="CM14"/>
      <c r="CN14"/>
    </row>
    <row r="15" spans="2:92" s="30" customFormat="1">
      <c r="B15" s="35"/>
      <c r="C15" s="7">
        <f t="shared" si="0"/>
        <v>4</v>
      </c>
      <c r="D15" s="13" t="s">
        <v>381</v>
      </c>
      <c r="E15" s="48" t="s">
        <v>60</v>
      </c>
      <c r="F15" s="49">
        <v>0</v>
      </c>
      <c r="G15" s="271">
        <v>45383</v>
      </c>
      <c r="H15" s="19"/>
      <c r="I15" s="308">
        <f>'T17 - Pensions'!H19</f>
        <v>0</v>
      </c>
      <c r="J15" s="308">
        <f>'T17 - Pensions'!I19</f>
        <v>0</v>
      </c>
      <c r="K15" s="308">
        <f>'T17 - Pensions'!J19</f>
        <v>0</v>
      </c>
      <c r="L15" s="308">
        <f>'T17 - Pensions'!K19</f>
        <v>0</v>
      </c>
      <c r="M15" s="291">
        <f>'T17 - Pensions'!L19</f>
        <v>0</v>
      </c>
      <c r="N15" s="291">
        <f>'T17 - Pensions'!M19</f>
        <v>0</v>
      </c>
      <c r="O15" s="246"/>
      <c r="P15" s="292">
        <f>'T17 - Pensions'!O19</f>
        <v>0</v>
      </c>
      <c r="Q15" s="292">
        <f>'T17 - Pensions'!P19</f>
        <v>0</v>
      </c>
      <c r="R15" s="292">
        <f>'T17 - Pensions'!Q19</f>
        <v>0</v>
      </c>
      <c r="S15" s="292">
        <f>'T17 - Pensions'!R19</f>
        <v>0</v>
      </c>
      <c r="T15" s="292">
        <f>'T17 - Pensions'!S19</f>
        <v>0</v>
      </c>
      <c r="U15" s="50"/>
      <c r="CD15"/>
      <c r="CE15"/>
      <c r="CF15"/>
      <c r="CG15"/>
      <c r="CH15"/>
      <c r="CI15"/>
      <c r="CJ15"/>
      <c r="CK15"/>
      <c r="CL15"/>
      <c r="CM15"/>
      <c r="CN15"/>
    </row>
    <row r="16" spans="2:92" s="30" customFormat="1">
      <c r="B16" s="35"/>
      <c r="C16" s="7">
        <f t="shared" si="0"/>
        <v>5</v>
      </c>
      <c r="D16" s="13" t="s">
        <v>488</v>
      </c>
      <c r="E16" s="48" t="s">
        <v>60</v>
      </c>
      <c r="F16" s="49">
        <v>0</v>
      </c>
      <c r="G16" s="271">
        <v>45383</v>
      </c>
      <c r="H16" s="19"/>
      <c r="I16" s="308"/>
      <c r="J16" s="308"/>
      <c r="K16" s="308"/>
      <c r="L16" s="308"/>
      <c r="M16" s="222"/>
      <c r="N16" s="222"/>
      <c r="O16" s="246"/>
      <c r="P16" s="295"/>
      <c r="Q16" s="222"/>
      <c r="R16" s="222"/>
      <c r="S16" s="222"/>
      <c r="T16" s="222"/>
      <c r="U16" s="50"/>
      <c r="CD16"/>
      <c r="CE16"/>
      <c r="CF16"/>
      <c r="CG16"/>
      <c r="CH16"/>
      <c r="CI16"/>
      <c r="CJ16"/>
      <c r="CK16"/>
      <c r="CL16"/>
      <c r="CM16"/>
      <c r="CN16"/>
    </row>
    <row r="17" spans="2:92" s="30" customFormat="1">
      <c r="B17" s="35"/>
      <c r="C17" s="7">
        <f t="shared" si="0"/>
        <v>6</v>
      </c>
      <c r="D17" s="13" t="s">
        <v>489</v>
      </c>
      <c r="E17" s="48" t="s">
        <v>60</v>
      </c>
      <c r="F17" s="49">
        <v>0</v>
      </c>
      <c r="G17" s="271">
        <v>45383</v>
      </c>
      <c r="H17" s="19"/>
      <c r="I17" s="308"/>
      <c r="J17" s="308"/>
      <c r="K17" s="308"/>
      <c r="L17" s="308"/>
      <c r="M17" s="222"/>
      <c r="N17" s="222"/>
      <c r="O17" s="246"/>
      <c r="P17" s="295"/>
      <c r="Q17" s="222"/>
      <c r="R17" s="222"/>
      <c r="S17" s="222"/>
      <c r="T17" s="222"/>
      <c r="U17" s="50"/>
      <c r="CD17"/>
      <c r="CE17"/>
      <c r="CF17"/>
      <c r="CG17"/>
      <c r="CH17"/>
      <c r="CI17"/>
      <c r="CJ17"/>
      <c r="CK17"/>
      <c r="CL17"/>
      <c r="CM17"/>
      <c r="CN17"/>
    </row>
    <row r="18" spans="2:92" s="30" customFormat="1">
      <c r="B18" s="35"/>
      <c r="C18" s="7">
        <f t="shared" si="0"/>
        <v>7</v>
      </c>
      <c r="D18" s="13" t="s">
        <v>490</v>
      </c>
      <c r="E18" s="48" t="s">
        <v>60</v>
      </c>
      <c r="F18" s="49">
        <v>0</v>
      </c>
      <c r="G18" s="271">
        <v>45383</v>
      </c>
      <c r="H18" s="19"/>
      <c r="I18" s="308"/>
      <c r="J18" s="308"/>
      <c r="K18" s="308"/>
      <c r="L18" s="308"/>
      <c r="M18" s="222"/>
      <c r="N18" s="222"/>
      <c r="O18" s="246"/>
      <c r="P18" s="295"/>
      <c r="Q18" s="222"/>
      <c r="R18" s="222"/>
      <c r="S18" s="222"/>
      <c r="T18" s="222"/>
      <c r="U18" s="50"/>
      <c r="CD18"/>
      <c r="CE18"/>
      <c r="CF18"/>
      <c r="CG18"/>
      <c r="CH18"/>
      <c r="CI18"/>
      <c r="CJ18"/>
      <c r="CK18"/>
      <c r="CL18"/>
      <c r="CM18"/>
      <c r="CN18"/>
    </row>
    <row r="19" spans="2:92" s="30" customFormat="1">
      <c r="B19" s="35"/>
      <c r="C19" s="7">
        <f t="shared" si="0"/>
        <v>8</v>
      </c>
      <c r="D19" s="13" t="s">
        <v>362</v>
      </c>
      <c r="E19" s="48" t="s">
        <v>60</v>
      </c>
      <c r="F19" s="49">
        <v>0</v>
      </c>
      <c r="G19" s="271">
        <v>45383</v>
      </c>
      <c r="H19" s="19"/>
      <c r="I19" s="308">
        <f>'T19 - Dt Opex'!H45</f>
        <v>0</v>
      </c>
      <c r="J19" s="308">
        <f>'T19 - Dt Opex'!I45</f>
        <v>0</v>
      </c>
      <c r="K19" s="308">
        <f>'T19 - Dt Opex'!J45</f>
        <v>0</v>
      </c>
      <c r="L19" s="308">
        <f>'T19 - Dt Opex'!K45</f>
        <v>0</v>
      </c>
      <c r="M19" s="291">
        <f>'T19 - Dt Opex'!L45</f>
        <v>0</v>
      </c>
      <c r="N19" s="291">
        <f>'T19 - Dt Opex'!M45</f>
        <v>0</v>
      </c>
      <c r="O19" s="246"/>
      <c r="P19" s="292">
        <f>'T19 - Dt Opex'!O45</f>
        <v>0</v>
      </c>
      <c r="Q19" s="292">
        <f>'T19 - Dt Opex'!P45</f>
        <v>0</v>
      </c>
      <c r="R19" s="292">
        <f>'T19 - Dt Opex'!Q45</f>
        <v>0</v>
      </c>
      <c r="S19" s="292">
        <f>'T19 - Dt Opex'!R45</f>
        <v>0</v>
      </c>
      <c r="T19" s="292">
        <f>'T19 - Dt Opex'!S45</f>
        <v>0</v>
      </c>
      <c r="U19" s="50"/>
      <c r="CD19"/>
      <c r="CE19"/>
      <c r="CF19"/>
      <c r="CG19"/>
      <c r="CH19"/>
      <c r="CI19"/>
      <c r="CJ19"/>
      <c r="CK19"/>
      <c r="CL19"/>
      <c r="CM19"/>
      <c r="CN19"/>
    </row>
    <row r="20" spans="2:92" s="30" customFormat="1">
      <c r="B20" s="35"/>
      <c r="C20" s="7">
        <f t="shared" si="0"/>
        <v>9</v>
      </c>
      <c r="D20" s="13" t="s">
        <v>361</v>
      </c>
      <c r="E20" s="48" t="s">
        <v>60</v>
      </c>
      <c r="F20" s="49">
        <v>0</v>
      </c>
      <c r="G20" s="271">
        <v>45383</v>
      </c>
      <c r="H20" s="19"/>
      <c r="I20" s="308">
        <f>'T14 - Net Planning'!H32</f>
        <v>0</v>
      </c>
      <c r="J20" s="308">
        <f>'T14 - Net Planning'!I32</f>
        <v>0</v>
      </c>
      <c r="K20" s="308">
        <f>'T14 - Net Planning'!J32</f>
        <v>0</v>
      </c>
      <c r="L20" s="308">
        <f>'T14 - Net Planning'!K32</f>
        <v>0</v>
      </c>
      <c r="M20" s="291">
        <f>'T14 - Net Planning'!L32</f>
        <v>0</v>
      </c>
      <c r="N20" s="291">
        <f>'T14 - Net Planning'!M32</f>
        <v>0</v>
      </c>
      <c r="O20" s="246"/>
      <c r="P20" s="292">
        <f>'T14 - Net Planning'!O32</f>
        <v>0</v>
      </c>
      <c r="Q20" s="292">
        <f>'T14 - Net Planning'!P32</f>
        <v>0</v>
      </c>
      <c r="R20" s="292">
        <f>'T14 - Net Planning'!Q32</f>
        <v>0</v>
      </c>
      <c r="S20" s="292">
        <f>'T14 - Net Planning'!R32</f>
        <v>0</v>
      </c>
      <c r="T20" s="292">
        <f>'T14 - Net Planning'!S32</f>
        <v>0</v>
      </c>
      <c r="U20" s="50"/>
      <c r="CD20"/>
      <c r="CE20"/>
      <c r="CF20"/>
      <c r="CG20"/>
      <c r="CH20"/>
      <c r="CI20"/>
      <c r="CJ20"/>
      <c r="CK20"/>
      <c r="CL20"/>
      <c r="CM20"/>
      <c r="CN20"/>
    </row>
    <row r="21" spans="2:92" s="30" customFormat="1">
      <c r="B21" s="35"/>
      <c r="C21" s="7">
        <f t="shared" si="0"/>
        <v>10</v>
      </c>
      <c r="D21" s="13" t="s">
        <v>491</v>
      </c>
      <c r="E21" s="48" t="s">
        <v>60</v>
      </c>
      <c r="F21" s="49">
        <v>0</v>
      </c>
      <c r="G21" s="271">
        <v>45383</v>
      </c>
      <c r="H21" s="19"/>
      <c r="I21" s="308"/>
      <c r="J21" s="308"/>
      <c r="K21" s="308"/>
      <c r="L21" s="308"/>
      <c r="M21" s="222"/>
      <c r="N21" s="222"/>
      <c r="O21" s="246"/>
      <c r="P21" s="295"/>
      <c r="Q21" s="222"/>
      <c r="R21" s="222"/>
      <c r="S21" s="222"/>
      <c r="T21" s="222"/>
      <c r="U21" s="50"/>
      <c r="CD21"/>
      <c r="CE21"/>
      <c r="CF21"/>
      <c r="CG21"/>
      <c r="CH21"/>
      <c r="CI21"/>
      <c r="CJ21"/>
      <c r="CK21"/>
      <c r="CL21"/>
      <c r="CM21"/>
      <c r="CN21"/>
    </row>
    <row r="22" spans="2:92" s="30" customFormat="1">
      <c r="B22" s="35"/>
      <c r="C22" s="7">
        <f t="shared" si="0"/>
        <v>11</v>
      </c>
      <c r="D22" s="13" t="s">
        <v>492</v>
      </c>
      <c r="E22" s="48" t="s">
        <v>60</v>
      </c>
      <c r="F22" s="49">
        <v>0</v>
      </c>
      <c r="G22" s="271">
        <v>45383</v>
      </c>
      <c r="H22" s="19"/>
      <c r="I22" s="308">
        <f>'T2 - Finance'!I36+'T2 - Finance'!I41+'T2 - Finance'!I46</f>
        <v>0</v>
      </c>
      <c r="J22" s="308">
        <f>'T2 - Finance'!J36+'T2 - Finance'!J41+'T2 - Finance'!J46</f>
        <v>0</v>
      </c>
      <c r="K22" s="308">
        <f>'T2 - Finance'!K36+'T2 - Finance'!K41+'T2 - Finance'!K46</f>
        <v>0</v>
      </c>
      <c r="L22" s="308">
        <f>'T2 - Finance'!L36+'T2 - Finance'!L41+'T2 - Finance'!L46</f>
        <v>0</v>
      </c>
      <c r="M22" s="291">
        <f>'T2 - Finance'!M36+'T2 - Finance'!M41+'T2 - Finance'!M46</f>
        <v>0</v>
      </c>
      <c r="N22" s="291">
        <f>'T2 - Finance'!N36+'T2 - Finance'!N41+'T2 - Finance'!N46</f>
        <v>0</v>
      </c>
      <c r="O22" s="246"/>
      <c r="P22" s="292">
        <f>'T2 - Finance'!P36+'T2 - Finance'!P41+'T2 - Finance'!P46</f>
        <v>0</v>
      </c>
      <c r="Q22" s="292">
        <f>'T2 - Finance'!Q36+'T2 - Finance'!Q41+'T2 - Finance'!Q46</f>
        <v>0</v>
      </c>
      <c r="R22" s="292">
        <f>'T2 - Finance'!R36+'T2 - Finance'!R41+'T2 - Finance'!R46</f>
        <v>0</v>
      </c>
      <c r="S22" s="292">
        <f>'T2 - Finance'!S36+'T2 - Finance'!S41+'T2 - Finance'!S46</f>
        <v>0</v>
      </c>
      <c r="T22" s="292">
        <f>'T2 - Finance'!T36+'T2 - Finance'!T41+'T2 - Finance'!T46</f>
        <v>0</v>
      </c>
      <c r="U22" s="50"/>
      <c r="CD22"/>
      <c r="CE22"/>
      <c r="CF22"/>
      <c r="CG22"/>
      <c r="CH22"/>
      <c r="CI22"/>
      <c r="CJ22"/>
      <c r="CK22"/>
      <c r="CL22"/>
      <c r="CM22"/>
      <c r="CN22"/>
    </row>
    <row r="23" spans="2:92" s="30" customFormat="1">
      <c r="B23" s="62"/>
      <c r="C23" s="7">
        <f t="shared" si="0"/>
        <v>12</v>
      </c>
      <c r="D23" s="13" t="s">
        <v>493</v>
      </c>
      <c r="E23" s="48" t="s">
        <v>60</v>
      </c>
      <c r="F23" s="49">
        <v>0</v>
      </c>
      <c r="G23" s="271">
        <v>45383</v>
      </c>
      <c r="H23" s="19"/>
      <c r="I23" s="308">
        <f>'T25 - RAB Summary'!H16+'T25 - RAB Summary'!H20+'T25 - RAB Summary'!H27+'T25 - RAB Summary'!H31</f>
        <v>0</v>
      </c>
      <c r="J23" s="308">
        <f>'T25 - RAB Summary'!I16+'T25 - RAB Summary'!I20+'T25 - RAB Summary'!I27+'T25 - RAB Summary'!I31</f>
        <v>0</v>
      </c>
      <c r="K23" s="308">
        <f>'T25 - RAB Summary'!J16+'T25 - RAB Summary'!J20+'T25 - RAB Summary'!J27+'T25 - RAB Summary'!J31</f>
        <v>0</v>
      </c>
      <c r="L23" s="308">
        <f>'T25 - RAB Summary'!K16+'T25 - RAB Summary'!K20+'T25 - RAB Summary'!K27+'T25 - RAB Summary'!K31</f>
        <v>0</v>
      </c>
      <c r="M23" s="291">
        <f>'T25 - RAB Summary'!L16+'T25 - RAB Summary'!L20+'T25 - RAB Summary'!L27+'T25 - RAB Summary'!L31</f>
        <v>0</v>
      </c>
      <c r="N23" s="291">
        <f>'T25 - RAB Summary'!M16+'T25 - RAB Summary'!M20+'T25 - RAB Summary'!M27+'T25 - RAB Summary'!M31</f>
        <v>0</v>
      </c>
      <c r="O23" s="247"/>
      <c r="P23" s="292">
        <f>'T25 - RAB Summary'!O16+'T25 - RAB Summary'!O20+'T25 - RAB Summary'!O27+'T25 - RAB Summary'!O31</f>
        <v>0</v>
      </c>
      <c r="Q23" s="292">
        <f>'T25 - RAB Summary'!P16+'T25 - RAB Summary'!P20+'T25 - RAB Summary'!P27+'T25 - RAB Summary'!P31</f>
        <v>0</v>
      </c>
      <c r="R23" s="292">
        <f>'T25 - RAB Summary'!Q16+'T25 - RAB Summary'!Q20+'T25 - RAB Summary'!Q27+'T25 - RAB Summary'!Q31</f>
        <v>0</v>
      </c>
      <c r="S23" s="292">
        <f>'T25 - RAB Summary'!R16+'T25 - RAB Summary'!R20+'T25 - RAB Summary'!R27+'T25 - RAB Summary'!R31</f>
        <v>0</v>
      </c>
      <c r="T23" s="292">
        <f>'T25 - RAB Summary'!S16+'T25 - RAB Summary'!S20+'T25 - RAB Summary'!S27+'T25 - RAB Summary'!S31</f>
        <v>0</v>
      </c>
      <c r="U23" s="50"/>
    </row>
    <row r="24" spans="2:92" s="30" customFormat="1">
      <c r="B24" s="62"/>
      <c r="C24" s="7">
        <f t="shared" si="0"/>
        <v>13</v>
      </c>
      <c r="D24" s="13" t="s">
        <v>494</v>
      </c>
      <c r="E24" s="48" t="s">
        <v>60</v>
      </c>
      <c r="F24" s="49">
        <v>0</v>
      </c>
      <c r="G24" s="271">
        <v>45383</v>
      </c>
      <c r="H24" s="19"/>
      <c r="I24" s="308">
        <f>'T25 - RAB Summary'!H75</f>
        <v>0</v>
      </c>
      <c r="J24" s="308">
        <f>'T25 - RAB Summary'!I75</f>
        <v>0</v>
      </c>
      <c r="K24" s="308">
        <f>'T25 - RAB Summary'!J75</f>
        <v>0</v>
      </c>
      <c r="L24" s="308">
        <f>'T25 - RAB Summary'!K75</f>
        <v>0</v>
      </c>
      <c r="M24" s="291">
        <f>'T25 - RAB Summary'!L75</f>
        <v>0</v>
      </c>
      <c r="N24" s="291">
        <f>'T25 - RAB Summary'!M75</f>
        <v>0</v>
      </c>
      <c r="O24" s="247"/>
      <c r="P24" s="292">
        <f>'T25 - RAB Summary'!O75</f>
        <v>0</v>
      </c>
      <c r="Q24" s="292">
        <f>'T25 - RAB Summary'!P75</f>
        <v>0</v>
      </c>
      <c r="R24" s="292">
        <f>'T25 - RAB Summary'!Q75</f>
        <v>0</v>
      </c>
      <c r="S24" s="292">
        <f>'T25 - RAB Summary'!R75</f>
        <v>0</v>
      </c>
      <c r="T24" s="292">
        <f>'T25 - RAB Summary'!S75</f>
        <v>0</v>
      </c>
      <c r="U24" s="50"/>
    </row>
    <row r="25" spans="2:92" s="30" customFormat="1">
      <c r="B25" s="62"/>
      <c r="C25" s="7">
        <f t="shared" si="0"/>
        <v>14</v>
      </c>
      <c r="D25" s="13" t="s">
        <v>363</v>
      </c>
      <c r="E25" s="48" t="s">
        <v>60</v>
      </c>
      <c r="F25" s="49">
        <v>0</v>
      </c>
      <c r="G25" s="271">
        <v>45383</v>
      </c>
      <c r="H25" s="19"/>
      <c r="I25" s="308">
        <f>'T21 - TNPPs'!H51</f>
        <v>0</v>
      </c>
      <c r="J25" s="308">
        <f>'T21 - TNPPs'!I51</f>
        <v>0</v>
      </c>
      <c r="K25" s="308">
        <f>'T21 - TNPPs'!J51</f>
        <v>0</v>
      </c>
      <c r="L25" s="308">
        <f>'T21 - TNPPs'!K51</f>
        <v>0</v>
      </c>
      <c r="M25" s="291">
        <f>'T21 - TNPPs'!L51</f>
        <v>0</v>
      </c>
      <c r="N25" s="291">
        <f>'T21 - TNPPs'!M51</f>
        <v>0</v>
      </c>
      <c r="O25" s="247"/>
      <c r="P25" s="292">
        <f>'T21 - TNPPs'!O51</f>
        <v>0</v>
      </c>
      <c r="Q25" s="292">
        <f>'T21 - TNPPs'!P51</f>
        <v>0</v>
      </c>
      <c r="R25" s="292">
        <f>'T21 - TNPPs'!Q51</f>
        <v>0</v>
      </c>
      <c r="S25" s="292">
        <f>'T21 - TNPPs'!R51</f>
        <v>0</v>
      </c>
      <c r="T25" s="292">
        <f>'T21 - TNPPs'!S51</f>
        <v>0</v>
      </c>
      <c r="U25" s="50"/>
    </row>
    <row r="26" spans="2:92" s="30" customFormat="1">
      <c r="B26" s="62"/>
      <c r="C26" s="7">
        <f t="shared" si="0"/>
        <v>15</v>
      </c>
      <c r="D26" s="13" t="s">
        <v>495</v>
      </c>
      <c r="E26" s="48" t="s">
        <v>60</v>
      </c>
      <c r="F26" s="49">
        <v>0</v>
      </c>
      <c r="G26" s="271">
        <v>45383</v>
      </c>
      <c r="H26" s="19"/>
      <c r="I26" s="308">
        <f>'T25 - RAB Summary'!H38+'T25 - RAB Summary'!H42</f>
        <v>0</v>
      </c>
      <c r="J26" s="308">
        <f>'T25 - RAB Summary'!I38+'T25 - RAB Summary'!I42</f>
        <v>0</v>
      </c>
      <c r="K26" s="308">
        <f>'T25 - RAB Summary'!J38+'T25 - RAB Summary'!J42</f>
        <v>0</v>
      </c>
      <c r="L26" s="308">
        <f>'T25 - RAB Summary'!K38+'T25 - RAB Summary'!K42</f>
        <v>0</v>
      </c>
      <c r="M26" s="291">
        <f>'T25 - RAB Summary'!L38+'T25 - RAB Summary'!L42</f>
        <v>0</v>
      </c>
      <c r="N26" s="291">
        <f>'T25 - RAB Summary'!M38+'T25 - RAB Summary'!M42</f>
        <v>0</v>
      </c>
      <c r="O26" s="247"/>
      <c r="P26" s="292">
        <f>'T25 - RAB Summary'!O38+'T25 - RAB Summary'!O42</f>
        <v>0</v>
      </c>
      <c r="Q26" s="292">
        <f>'T25 - RAB Summary'!P38+'T25 - RAB Summary'!P42</f>
        <v>0</v>
      </c>
      <c r="R26" s="292">
        <f>'T25 - RAB Summary'!Q38+'T25 - RAB Summary'!Q42</f>
        <v>0</v>
      </c>
      <c r="S26" s="292">
        <f>'T25 - RAB Summary'!R38+'T25 - RAB Summary'!R42</f>
        <v>0</v>
      </c>
      <c r="T26" s="292">
        <f>'T25 - RAB Summary'!S38+'T25 - RAB Summary'!S42</f>
        <v>0</v>
      </c>
      <c r="U26" s="50"/>
    </row>
    <row r="27" spans="2:92" s="30" customFormat="1">
      <c r="B27" s="62"/>
      <c r="C27" s="7">
        <f t="shared" si="0"/>
        <v>16</v>
      </c>
      <c r="D27" s="13" t="s">
        <v>497</v>
      </c>
      <c r="E27" s="48" t="s">
        <v>60</v>
      </c>
      <c r="F27" s="49">
        <v>0</v>
      </c>
      <c r="G27" s="271">
        <v>45383</v>
      </c>
      <c r="H27" s="19"/>
      <c r="I27" s="308"/>
      <c r="J27" s="308"/>
      <c r="K27" s="308"/>
      <c r="L27" s="308"/>
      <c r="M27" s="222"/>
      <c r="N27" s="222"/>
      <c r="O27" s="246"/>
      <c r="P27" s="295"/>
      <c r="Q27" s="222"/>
      <c r="R27" s="222"/>
      <c r="S27" s="222"/>
      <c r="T27" s="222"/>
      <c r="U27" s="50"/>
    </row>
    <row r="28" spans="2:92" s="30" customFormat="1">
      <c r="B28" s="62"/>
      <c r="D28" s="80"/>
      <c r="I28" s="95"/>
      <c r="J28" s="95"/>
      <c r="K28" s="95"/>
      <c r="L28" s="95"/>
      <c r="M28" s="95"/>
      <c r="N28" s="95"/>
      <c r="P28" s="248"/>
      <c r="Q28" s="95"/>
      <c r="R28" s="95"/>
      <c r="S28" s="95"/>
      <c r="T28" s="95"/>
      <c r="U28" s="50"/>
    </row>
    <row r="29" spans="2:92" s="30" customFormat="1">
      <c r="B29" s="62"/>
      <c r="C29" s="46" t="s">
        <v>1</v>
      </c>
      <c r="D29" s="79" t="s">
        <v>496</v>
      </c>
      <c r="E29" s="18"/>
      <c r="F29" s="19"/>
      <c r="G29" s="19"/>
      <c r="H29" s="19"/>
      <c r="I29" s="17"/>
      <c r="J29" s="17"/>
      <c r="K29" s="67"/>
      <c r="L29" s="17"/>
      <c r="M29" s="17"/>
      <c r="N29" s="17"/>
      <c r="P29" s="17"/>
      <c r="Q29" s="17"/>
      <c r="R29" s="67"/>
      <c r="S29" s="17"/>
      <c r="T29" s="17"/>
      <c r="U29" s="50"/>
    </row>
    <row r="30" spans="2:92" s="30" customFormat="1">
      <c r="B30" s="62"/>
      <c r="C30" s="251">
        <f>C27+1</f>
        <v>17</v>
      </c>
      <c r="D30" s="233" t="s">
        <v>487</v>
      </c>
      <c r="E30" s="252" t="s">
        <v>60</v>
      </c>
      <c r="F30" s="252">
        <v>0</v>
      </c>
      <c r="G30" s="271">
        <v>45383</v>
      </c>
      <c r="H30" s="39"/>
      <c r="I30" s="326">
        <f t="shared" ref="I30:T30" si="1">SUM(I12:I26)-I27</f>
        <v>0</v>
      </c>
      <c r="J30" s="326">
        <f t="shared" si="1"/>
        <v>0</v>
      </c>
      <c r="K30" s="326">
        <f t="shared" si="1"/>
        <v>0</v>
      </c>
      <c r="L30" s="326">
        <f t="shared" si="1"/>
        <v>0</v>
      </c>
      <c r="M30" s="326">
        <f t="shared" si="1"/>
        <v>0</v>
      </c>
      <c r="N30" s="326">
        <f t="shared" si="1"/>
        <v>0</v>
      </c>
      <c r="O30" s="254"/>
      <c r="P30" s="327">
        <f t="shared" si="1"/>
        <v>0</v>
      </c>
      <c r="Q30" s="327">
        <f t="shared" si="1"/>
        <v>0</v>
      </c>
      <c r="R30" s="327">
        <f t="shared" si="1"/>
        <v>0</v>
      </c>
      <c r="S30" s="327">
        <f t="shared" si="1"/>
        <v>0</v>
      </c>
      <c r="T30" s="327">
        <f t="shared" si="1"/>
        <v>0</v>
      </c>
      <c r="U30" s="50"/>
    </row>
    <row r="31" spans="2:92" s="30" customFormat="1">
      <c r="B31" s="62"/>
      <c r="D31" s="80"/>
      <c r="I31" s="95"/>
      <c r="J31" s="95"/>
      <c r="K31" s="95"/>
      <c r="L31" s="95"/>
      <c r="M31" s="95"/>
      <c r="N31" s="95"/>
      <c r="P31" s="248"/>
      <c r="Q31" s="95"/>
      <c r="R31" s="95"/>
      <c r="S31" s="95"/>
      <c r="T31" s="95"/>
      <c r="U31" s="50"/>
    </row>
    <row r="32" spans="2:92" s="30" customFormat="1">
      <c r="B32" s="62"/>
      <c r="C32" s="46" t="s">
        <v>8</v>
      </c>
      <c r="D32" s="79" t="s">
        <v>130</v>
      </c>
      <c r="E32" s="18"/>
      <c r="F32" s="19"/>
      <c r="G32" s="19"/>
      <c r="I32" s="95"/>
      <c r="J32" s="95"/>
      <c r="K32" s="95"/>
      <c r="L32" s="95"/>
      <c r="M32" s="95"/>
      <c r="N32" s="95"/>
      <c r="P32" s="95"/>
      <c r="Q32" s="95"/>
      <c r="R32" s="95"/>
      <c r="S32" s="95"/>
      <c r="T32" s="95"/>
      <c r="U32" s="50"/>
    </row>
    <row r="33" spans="2:21" s="30" customFormat="1">
      <c r="B33" s="62"/>
      <c r="C33" s="7">
        <f>C30+1</f>
        <v>18</v>
      </c>
      <c r="D33" s="13" t="s">
        <v>382</v>
      </c>
      <c r="E33" s="48" t="s">
        <v>647</v>
      </c>
      <c r="F33" s="49">
        <v>1</v>
      </c>
      <c r="G33" s="271"/>
      <c r="I33" s="309">
        <f>'T9 - Staff (Bt)'!H14</f>
        <v>0</v>
      </c>
      <c r="J33" s="309">
        <f>'T9 - Staff (Bt)'!I14</f>
        <v>0</v>
      </c>
      <c r="K33" s="309">
        <f>'T9 - Staff (Bt)'!J14</f>
        <v>0</v>
      </c>
      <c r="L33" s="309">
        <f>'T9 - Staff (Bt)'!K14</f>
        <v>0</v>
      </c>
      <c r="M33" s="293">
        <f>'T9 - Staff (Bt)'!L14</f>
        <v>0</v>
      </c>
      <c r="N33" s="293">
        <f>'T9 - Staff (Bt)'!M14</f>
        <v>0</v>
      </c>
      <c r="O33" s="247"/>
      <c r="P33" s="294">
        <f>'T9 - Staff (Bt)'!O14</f>
        <v>0</v>
      </c>
      <c r="Q33" s="294">
        <f>'T9 - Staff (Bt)'!P14</f>
        <v>0</v>
      </c>
      <c r="R33" s="294">
        <f>'T9 - Staff (Bt)'!Q14</f>
        <v>0</v>
      </c>
      <c r="S33" s="294">
        <f>'T9 - Staff (Bt)'!R14</f>
        <v>0</v>
      </c>
      <c r="T33" s="294">
        <f>'T9 - Staff (Bt)'!S14</f>
        <v>0</v>
      </c>
      <c r="U33" s="50"/>
    </row>
    <row r="34" spans="2:21" s="30" customFormat="1">
      <c r="B34" s="62"/>
      <c r="C34" s="7">
        <f>C33+1</f>
        <v>19</v>
      </c>
      <c r="D34" s="13" t="s">
        <v>405</v>
      </c>
      <c r="E34" s="48" t="s">
        <v>647</v>
      </c>
      <c r="F34" s="49">
        <v>1</v>
      </c>
      <c r="G34" s="271"/>
      <c r="I34" s="309">
        <f>'T9 - Staff (Bt)'!H39</f>
        <v>0</v>
      </c>
      <c r="J34" s="309">
        <f>'T9 - Staff (Bt)'!I39</f>
        <v>0</v>
      </c>
      <c r="K34" s="309">
        <f>'T9 - Staff (Bt)'!J39</f>
        <v>0</v>
      </c>
      <c r="L34" s="309">
        <f>'T9 - Staff (Bt)'!K39</f>
        <v>0</v>
      </c>
      <c r="M34" s="293">
        <f>'T9 - Staff (Bt)'!L39</f>
        <v>0</v>
      </c>
      <c r="N34" s="293">
        <f>'T9 - Staff (Bt)'!M39</f>
        <v>0</v>
      </c>
      <c r="O34" s="247"/>
      <c r="P34" s="294">
        <f>'T9 - Staff (Bt)'!O39</f>
        <v>0</v>
      </c>
      <c r="Q34" s="294">
        <f>'T9 - Staff (Bt)'!P39</f>
        <v>0</v>
      </c>
      <c r="R34" s="294">
        <f>'T9 - Staff (Bt)'!Q39</f>
        <v>0</v>
      </c>
      <c r="S34" s="294">
        <f>'T9 - Staff (Bt)'!R39</f>
        <v>0</v>
      </c>
      <c r="T34" s="294">
        <f>'T9 - Staff (Bt)'!S39</f>
        <v>0</v>
      </c>
      <c r="U34" s="50"/>
    </row>
    <row r="35" spans="2:21" s="30" customFormat="1">
      <c r="B35" s="62"/>
      <c r="C35" s="7">
        <f t="shared" ref="C35:C42" si="2">C34+1</f>
        <v>20</v>
      </c>
      <c r="D35" s="13" t="s">
        <v>353</v>
      </c>
      <c r="E35" s="48" t="s">
        <v>647</v>
      </c>
      <c r="F35" s="49">
        <v>1</v>
      </c>
      <c r="G35" s="271"/>
      <c r="I35" s="309">
        <f>'T14 - Net Planning'!H12+'T14 - Net Planning'!H19</f>
        <v>0</v>
      </c>
      <c r="J35" s="309">
        <f>'T14 - Net Planning'!I12+'T14 - Net Planning'!I19</f>
        <v>0</v>
      </c>
      <c r="K35" s="309">
        <f>'T14 - Net Planning'!J12+'T14 - Net Planning'!J19</f>
        <v>0</v>
      </c>
      <c r="L35" s="309">
        <f>'T14 - Net Planning'!K12+'T14 - Net Planning'!K19</f>
        <v>0</v>
      </c>
      <c r="M35" s="293">
        <f>'T14 - Net Planning'!L12+'T14 - Net Planning'!L19</f>
        <v>0</v>
      </c>
      <c r="N35" s="293">
        <f>'T14 - Net Planning'!M12+'T14 - Net Planning'!M19</f>
        <v>0</v>
      </c>
      <c r="O35" s="247"/>
      <c r="P35" s="294">
        <f>'T14 - Net Planning'!O12+'T14 - Net Planning'!O19</f>
        <v>0</v>
      </c>
      <c r="Q35" s="294">
        <f>'T14 - Net Planning'!P12+'T14 - Net Planning'!P19</f>
        <v>0</v>
      </c>
      <c r="R35" s="294">
        <f>'T14 - Net Planning'!Q12+'T14 - Net Planning'!Q19</f>
        <v>0</v>
      </c>
      <c r="S35" s="294">
        <f>'T14 - Net Planning'!R12+'T14 - Net Planning'!R19</f>
        <v>0</v>
      </c>
      <c r="T35" s="294">
        <f>'T14 - Net Planning'!S12+'T14 - Net Planning'!S19</f>
        <v>0</v>
      </c>
      <c r="U35" s="50"/>
    </row>
    <row r="36" spans="2:21" s="30" customFormat="1">
      <c r="B36" s="62"/>
      <c r="C36" s="7">
        <f t="shared" si="2"/>
        <v>21</v>
      </c>
      <c r="D36" s="13" t="s">
        <v>355</v>
      </c>
      <c r="E36" s="48" t="s">
        <v>647</v>
      </c>
      <c r="F36" s="49">
        <v>1</v>
      </c>
      <c r="G36" s="271"/>
      <c r="I36" s="309">
        <f>'T19 - Dt Opex'!H12+'T19 - Dt Opex'!H19</f>
        <v>0</v>
      </c>
      <c r="J36" s="309">
        <f>'T19 - Dt Opex'!I12+'T19 - Dt Opex'!I19</f>
        <v>0</v>
      </c>
      <c r="K36" s="309">
        <f>'T19 - Dt Opex'!J12+'T19 - Dt Opex'!J19</f>
        <v>0</v>
      </c>
      <c r="L36" s="309">
        <f>'T19 - Dt Opex'!K12+'T19 - Dt Opex'!K19</f>
        <v>0</v>
      </c>
      <c r="M36" s="293">
        <f>'T19 - Dt Opex'!L12+'T19 - Dt Opex'!L19</f>
        <v>0</v>
      </c>
      <c r="N36" s="293">
        <f>'T19 - Dt Opex'!M12+'T19 - Dt Opex'!M19</f>
        <v>0</v>
      </c>
      <c r="O36" s="247"/>
      <c r="P36" s="294">
        <f>'T19 - Dt Opex'!O12+'T19 - Dt Opex'!O19</f>
        <v>0</v>
      </c>
      <c r="Q36" s="293">
        <f>'T19 - Dt Opex'!P12+'T19 - Dt Opex'!P19</f>
        <v>0</v>
      </c>
      <c r="R36" s="293">
        <f>'T19 - Dt Opex'!Q12+'T19 - Dt Opex'!Q19</f>
        <v>0</v>
      </c>
      <c r="S36" s="293">
        <f>'T19 - Dt Opex'!R12+'T19 - Dt Opex'!R19</f>
        <v>0</v>
      </c>
      <c r="T36" s="293">
        <f>'T19 - Dt Opex'!S12+'T19 - Dt Opex'!S19</f>
        <v>0</v>
      </c>
      <c r="U36" s="50"/>
    </row>
    <row r="37" spans="2:21" s="30" customFormat="1">
      <c r="B37" s="62"/>
      <c r="C37" s="7">
        <f t="shared" si="2"/>
        <v>22</v>
      </c>
      <c r="D37" s="13" t="s">
        <v>471</v>
      </c>
      <c r="E37" s="48" t="s">
        <v>647</v>
      </c>
      <c r="F37" s="49">
        <v>1</v>
      </c>
      <c r="G37" s="271"/>
      <c r="I37" s="309">
        <f>'T15 - Connection Fees '!H12+'T15 - Connection Fees '!H19</f>
        <v>0</v>
      </c>
      <c r="J37" s="309">
        <f>'T15 - Connection Fees '!I12+'T15 - Connection Fees '!I19</f>
        <v>0</v>
      </c>
      <c r="K37" s="309">
        <f>'T15 - Connection Fees '!J12+'T15 - Connection Fees '!J19</f>
        <v>0</v>
      </c>
      <c r="L37" s="309">
        <f>'T15 - Connection Fees '!K12+'T15 - Connection Fees '!K19</f>
        <v>0</v>
      </c>
      <c r="M37" s="293">
        <f>'T15 - Connection Fees '!L12+'T15 - Connection Fees '!L19</f>
        <v>0</v>
      </c>
      <c r="N37" s="293">
        <f>'T15 - Connection Fees '!M12+'T15 - Connection Fees '!M19</f>
        <v>0</v>
      </c>
      <c r="O37" s="247"/>
      <c r="P37" s="294">
        <f>'T15 - Connection Fees '!O12+'T15 - Connection Fees '!O19</f>
        <v>0</v>
      </c>
      <c r="Q37" s="293">
        <f>'T15 - Connection Fees '!P12+'T15 - Connection Fees '!P19</f>
        <v>0</v>
      </c>
      <c r="R37" s="293">
        <f>'T15 - Connection Fees '!Q12+'T15 - Connection Fees '!Q19</f>
        <v>0</v>
      </c>
      <c r="S37" s="293">
        <f>'T15 - Connection Fees '!R12+'T15 - Connection Fees '!R19</f>
        <v>0</v>
      </c>
      <c r="T37" s="293">
        <f>'T15 - Connection Fees '!S12+'T15 - Connection Fees '!S19</f>
        <v>0</v>
      </c>
      <c r="U37" s="50"/>
    </row>
    <row r="38" spans="2:21" s="30" customFormat="1">
      <c r="B38" s="62"/>
      <c r="C38" s="7">
        <f t="shared" si="2"/>
        <v>23</v>
      </c>
      <c r="D38" s="13" t="s">
        <v>472</v>
      </c>
      <c r="E38" s="48" t="s">
        <v>647</v>
      </c>
      <c r="F38" s="49">
        <v>1</v>
      </c>
      <c r="G38" s="271"/>
      <c r="I38" s="309">
        <f>'T16 - Connection Projects'!H12+'T16 - Connection Projects'!H19</f>
        <v>0</v>
      </c>
      <c r="J38" s="309">
        <f>'T16 - Connection Projects'!I12+'T16 - Connection Projects'!I19</f>
        <v>0</v>
      </c>
      <c r="K38" s="309">
        <f>'T16 - Connection Projects'!J12+'T16 - Connection Projects'!J19</f>
        <v>0</v>
      </c>
      <c r="L38" s="309">
        <f>'T16 - Connection Projects'!K12+'T16 - Connection Projects'!K19</f>
        <v>0</v>
      </c>
      <c r="M38" s="293">
        <f>'T16 - Connection Projects'!L12+'T16 - Connection Projects'!L19</f>
        <v>0</v>
      </c>
      <c r="N38" s="293">
        <f>'T16 - Connection Projects'!M12+'T16 - Connection Projects'!M19</f>
        <v>0</v>
      </c>
      <c r="O38" s="247"/>
      <c r="P38" s="294">
        <f>'T16 - Connection Projects'!O12+'T16 - Connection Projects'!O19</f>
        <v>0</v>
      </c>
      <c r="Q38" s="293">
        <f>'T16 - Connection Projects'!P12+'T16 - Connection Projects'!P19</f>
        <v>0</v>
      </c>
      <c r="R38" s="293">
        <f>'T16 - Connection Projects'!Q12+'T16 - Connection Projects'!Q19</f>
        <v>0</v>
      </c>
      <c r="S38" s="293">
        <f>'T16 - Connection Projects'!R12+'T16 - Connection Projects'!R19</f>
        <v>0</v>
      </c>
      <c r="T38" s="293">
        <f>'T16 - Connection Projects'!S12+'T16 - Connection Projects'!S19</f>
        <v>0</v>
      </c>
      <c r="U38" s="50"/>
    </row>
    <row r="39" spans="2:21" s="30" customFormat="1">
      <c r="B39" s="62"/>
      <c r="C39" s="7">
        <f t="shared" si="2"/>
        <v>24</v>
      </c>
      <c r="D39" s="13" t="s">
        <v>356</v>
      </c>
      <c r="E39" s="48" t="s">
        <v>647</v>
      </c>
      <c r="F39" s="49">
        <v>1</v>
      </c>
      <c r="G39" s="271"/>
      <c r="I39" s="309">
        <f>'T20 - Zt Capex'!H12+'T20 - Zt Capex'!H19</f>
        <v>0</v>
      </c>
      <c r="J39" s="309">
        <f>'T20 - Zt Capex'!I12+'T20 - Zt Capex'!I19</f>
        <v>0</v>
      </c>
      <c r="K39" s="309">
        <f>'T20 - Zt Capex'!J12+'T20 - Zt Capex'!J19</f>
        <v>0</v>
      </c>
      <c r="L39" s="309">
        <f>'T20 - Zt Capex'!K12+'T20 - Zt Capex'!K19</f>
        <v>0</v>
      </c>
      <c r="M39" s="293">
        <f>'T20 - Zt Capex'!L12+'T20 - Zt Capex'!L19</f>
        <v>0</v>
      </c>
      <c r="N39" s="293">
        <f>'T20 - Zt Capex'!M12+'T20 - Zt Capex'!M19</f>
        <v>0</v>
      </c>
      <c r="O39" s="247"/>
      <c r="P39" s="294">
        <f>'T20 - Zt Capex'!O12+'T20 - Zt Capex'!O19</f>
        <v>0</v>
      </c>
      <c r="Q39" s="293">
        <f>'T20 - Zt Capex'!P12+'T20 - Zt Capex'!P19</f>
        <v>0</v>
      </c>
      <c r="R39" s="293">
        <f>'T20 - Zt Capex'!Q12+'T20 - Zt Capex'!Q19</f>
        <v>0</v>
      </c>
      <c r="S39" s="293">
        <f>'T20 - Zt Capex'!R12+'T20 - Zt Capex'!R19</f>
        <v>0</v>
      </c>
      <c r="T39" s="293">
        <f>'T20 - Zt Capex'!S12+'T20 - Zt Capex'!S19</f>
        <v>0</v>
      </c>
      <c r="U39" s="50"/>
    </row>
    <row r="40" spans="2:21" s="30" customFormat="1">
      <c r="B40" s="62"/>
      <c r="C40" s="7">
        <f t="shared" si="2"/>
        <v>25</v>
      </c>
      <c r="D40" s="13" t="s">
        <v>354</v>
      </c>
      <c r="E40" s="48" t="s">
        <v>647</v>
      </c>
      <c r="F40" s="49">
        <v>1</v>
      </c>
      <c r="G40" s="271"/>
      <c r="I40" s="309">
        <f>'T21 - TNPPs'!H12+'T21 - TNPPs'!H19</f>
        <v>0</v>
      </c>
      <c r="J40" s="309">
        <f>'T21 - TNPPs'!I12+'T21 - TNPPs'!I19</f>
        <v>0</v>
      </c>
      <c r="K40" s="309">
        <f>'T21 - TNPPs'!J12+'T21 - TNPPs'!J19</f>
        <v>0</v>
      </c>
      <c r="L40" s="309">
        <f>'T21 - TNPPs'!K12+'T21 - TNPPs'!K19</f>
        <v>0</v>
      </c>
      <c r="M40" s="293">
        <f>'T21 - TNPPs'!L12+'T21 - TNPPs'!L19</f>
        <v>0</v>
      </c>
      <c r="N40" s="293">
        <f>'T21 - TNPPs'!M12+'T21 - TNPPs'!M19</f>
        <v>0</v>
      </c>
      <c r="O40" s="247"/>
      <c r="P40" s="294">
        <f>'T21 - TNPPs'!O12+'T21 - TNPPs'!O19</f>
        <v>0</v>
      </c>
      <c r="Q40" s="293">
        <f>'T21 - TNPPs'!P12+'T21 - TNPPs'!P19</f>
        <v>0</v>
      </c>
      <c r="R40" s="293">
        <f>'T21 - TNPPs'!Q12+'T21 - TNPPs'!Q19</f>
        <v>0</v>
      </c>
      <c r="S40" s="293">
        <f>'T21 - TNPPs'!R12+'T21 - TNPPs'!R19</f>
        <v>0</v>
      </c>
      <c r="T40" s="293">
        <f>'T21 - TNPPs'!S12+'T21 - TNPPs'!S19</f>
        <v>0</v>
      </c>
      <c r="U40" s="50"/>
    </row>
    <row r="41" spans="2:21" s="30" customFormat="1">
      <c r="B41" s="62"/>
      <c r="C41" s="7">
        <f t="shared" si="2"/>
        <v>26</v>
      </c>
      <c r="D41" s="13" t="s">
        <v>357</v>
      </c>
      <c r="E41" s="48" t="s">
        <v>647</v>
      </c>
      <c r="F41" s="49">
        <v>1</v>
      </c>
      <c r="G41" s="271"/>
      <c r="I41" s="309">
        <f>'T22 - Base Capex'!H13+'T22 - Base Capex'!H20+'T23 - Enh Capex'!H13+'T23 - Enh Capex'!H20+'T24 - Vt Capex'!H14+'T24 - Vt Capex'!H21</f>
        <v>0</v>
      </c>
      <c r="J41" s="309">
        <f>'T22 - Base Capex'!I13+'T22 - Base Capex'!I20+'T23 - Enh Capex'!I13+'T23 - Enh Capex'!I20+'T24 - Vt Capex'!I14+'T24 - Vt Capex'!I21</f>
        <v>0</v>
      </c>
      <c r="K41" s="309">
        <f>'T22 - Base Capex'!J13+'T22 - Base Capex'!J20+'T23 - Enh Capex'!J13+'T23 - Enh Capex'!J20+'T24 - Vt Capex'!J14+'T24 - Vt Capex'!J21</f>
        <v>0</v>
      </c>
      <c r="L41" s="309">
        <f>'T22 - Base Capex'!K13+'T22 - Base Capex'!K20+'T23 - Enh Capex'!K13+'T23 - Enh Capex'!K20+'T24 - Vt Capex'!K14+'T24 - Vt Capex'!K21</f>
        <v>0</v>
      </c>
      <c r="M41" s="293">
        <f>'T22 - Base Capex'!L13+'T22 - Base Capex'!L20+'T23 - Enh Capex'!L13+'T23 - Enh Capex'!L20+'T24 - Vt Capex'!L14+'T24 - Vt Capex'!L21</f>
        <v>0</v>
      </c>
      <c r="N41" s="293">
        <f>'T22 - Base Capex'!M13+'T22 - Base Capex'!M20+'T23 - Enh Capex'!M13+'T23 - Enh Capex'!M20+'T24 - Vt Capex'!M14+'T24 - Vt Capex'!M21</f>
        <v>0</v>
      </c>
      <c r="O41" s="247"/>
      <c r="P41" s="294">
        <f>'T22 - Base Capex'!O13+'T22 - Base Capex'!O20+'T23 - Enh Capex'!O13+'T23 - Enh Capex'!O20+'T24 - Vt Capex'!O14+'T24 - Vt Capex'!O21</f>
        <v>0</v>
      </c>
      <c r="Q41" s="293">
        <f>'T22 - Base Capex'!P13+'T22 - Base Capex'!P20+'T23 - Enh Capex'!P13+'T23 - Enh Capex'!P20+'T24 - Vt Capex'!P14+'T24 - Vt Capex'!P21</f>
        <v>0</v>
      </c>
      <c r="R41" s="293">
        <f>'T22 - Base Capex'!Q13+'T22 - Base Capex'!Q20+'T23 - Enh Capex'!Q13+'T23 - Enh Capex'!Q20+'T24 - Vt Capex'!Q14+'T24 - Vt Capex'!Q21</f>
        <v>0</v>
      </c>
      <c r="S41" s="293">
        <f>'T22 - Base Capex'!R13+'T22 - Base Capex'!R20+'T23 - Enh Capex'!R13+'T23 - Enh Capex'!R20+'T24 - Vt Capex'!R14+'T24 - Vt Capex'!R21</f>
        <v>0</v>
      </c>
      <c r="T41" s="293">
        <f>'T22 - Base Capex'!S13+'T22 - Base Capex'!S20+'T23 - Enh Capex'!S13+'T23 - Enh Capex'!S20+'T24 - Vt Capex'!S14+'T24 - Vt Capex'!S21</f>
        <v>0</v>
      </c>
      <c r="U41" s="50"/>
    </row>
    <row r="42" spans="2:21" s="30" customFormat="1">
      <c r="B42" s="62"/>
      <c r="C42" s="251">
        <f t="shared" si="2"/>
        <v>27</v>
      </c>
      <c r="D42" s="233" t="s">
        <v>358</v>
      </c>
      <c r="E42" s="252" t="s">
        <v>647</v>
      </c>
      <c r="F42" s="252">
        <v>1</v>
      </c>
      <c r="G42" s="271"/>
      <c r="H42" s="255"/>
      <c r="I42" s="328">
        <f>SUM(I33:I41)</f>
        <v>0</v>
      </c>
      <c r="J42" s="328">
        <f t="shared" ref="J42:N42" si="3">SUM(J33:J41)</f>
        <v>0</v>
      </c>
      <c r="K42" s="328">
        <f t="shared" si="3"/>
        <v>0</v>
      </c>
      <c r="L42" s="328">
        <f t="shared" si="3"/>
        <v>0</v>
      </c>
      <c r="M42" s="328">
        <f t="shared" si="3"/>
        <v>0</v>
      </c>
      <c r="N42" s="328">
        <f t="shared" si="3"/>
        <v>0</v>
      </c>
      <c r="O42" s="254"/>
      <c r="P42" s="329">
        <f>SUM(P33:P41)</f>
        <v>0</v>
      </c>
      <c r="Q42" s="328">
        <f t="shared" ref="Q42:T42" si="4">SUM(Q33:Q41)</f>
        <v>0</v>
      </c>
      <c r="R42" s="328">
        <f t="shared" si="4"/>
        <v>0</v>
      </c>
      <c r="S42" s="328">
        <f t="shared" si="4"/>
        <v>0</v>
      </c>
      <c r="T42" s="328">
        <f t="shared" si="4"/>
        <v>0</v>
      </c>
      <c r="U42" s="50"/>
    </row>
    <row r="43" spans="2:21" s="30" customFormat="1" ht="16" thickBot="1">
      <c r="B43" s="62"/>
      <c r="D43" s="80"/>
      <c r="I43" s="95"/>
      <c r="J43" s="95"/>
      <c r="K43" s="95"/>
      <c r="L43" s="95"/>
      <c r="M43" s="95"/>
      <c r="N43" s="95"/>
      <c r="O43" s="52"/>
      <c r="P43" s="248"/>
      <c r="Q43" s="95"/>
      <c r="R43" s="95"/>
      <c r="S43" s="95"/>
      <c r="T43" s="95"/>
      <c r="U43" s="50"/>
    </row>
    <row r="44" spans="2:21" s="30" customFormat="1">
      <c r="B44" s="57"/>
      <c r="C44" s="57"/>
      <c r="D44" s="223"/>
      <c r="E44" s="57"/>
      <c r="F44" s="57"/>
      <c r="G44" s="57"/>
      <c r="H44" s="57"/>
      <c r="I44" s="224"/>
      <c r="J44" s="224"/>
      <c r="K44" s="224"/>
      <c r="L44" s="224"/>
      <c r="M44" s="224"/>
      <c r="N44" s="224"/>
      <c r="O44" s="57"/>
      <c r="P44" s="224"/>
      <c r="Q44" s="224"/>
      <c r="R44" s="224"/>
      <c r="S44" s="224"/>
      <c r="T44" s="224"/>
      <c r="U44" s="57"/>
    </row>
    <row r="45" spans="2:21" s="30" customFormat="1" ht="16" thickBot="1">
      <c r="B45" s="52"/>
      <c r="C45" s="52"/>
      <c r="D45" s="89"/>
      <c r="E45" s="52"/>
      <c r="F45" s="52"/>
      <c r="G45" s="52"/>
      <c r="H45" s="52"/>
      <c r="I45" s="225"/>
      <c r="J45" s="225"/>
      <c r="K45" s="225"/>
      <c r="L45" s="225"/>
      <c r="M45" s="225"/>
      <c r="N45" s="225"/>
      <c r="O45" s="52"/>
      <c r="P45" s="225"/>
      <c r="Q45" s="225"/>
      <c r="R45" s="225"/>
      <c r="S45" s="225"/>
      <c r="T45" s="225"/>
      <c r="U45" s="52"/>
    </row>
    <row r="46" spans="2:21" s="30" customFormat="1">
      <c r="B46" s="62"/>
      <c r="D46" s="80"/>
      <c r="I46" s="95"/>
      <c r="J46" s="95"/>
      <c r="K46" s="95"/>
      <c r="L46" s="95"/>
      <c r="M46" s="95"/>
      <c r="N46" s="95"/>
      <c r="O46" s="57"/>
      <c r="P46" s="95"/>
      <c r="Q46" s="95"/>
      <c r="R46" s="95"/>
      <c r="S46" s="95"/>
      <c r="T46" s="95"/>
      <c r="U46" s="50"/>
    </row>
    <row r="47" spans="2:21" s="30" customFormat="1">
      <c r="B47" s="62"/>
      <c r="C47" s="46"/>
      <c r="D47" s="79" t="s">
        <v>129</v>
      </c>
      <c r="E47" s="18"/>
      <c r="F47" s="19"/>
      <c r="G47" s="19"/>
      <c r="I47" s="95"/>
      <c r="J47" s="95"/>
      <c r="K47" s="95"/>
      <c r="L47" s="95"/>
      <c r="M47" s="95"/>
      <c r="N47" s="95"/>
      <c r="P47" s="95"/>
      <c r="Q47" s="95"/>
      <c r="R47" s="95"/>
      <c r="S47" s="95"/>
      <c r="T47" s="95"/>
      <c r="U47" s="50"/>
    </row>
    <row r="48" spans="2:21" s="30" customFormat="1">
      <c r="B48" s="62"/>
      <c r="C48" s="7"/>
      <c r="D48" s="13" t="s">
        <v>170</v>
      </c>
      <c r="E48" s="48"/>
      <c r="F48" s="49"/>
      <c r="G48" s="88"/>
      <c r="I48" s="222"/>
      <c r="J48" s="222"/>
      <c r="K48" s="222"/>
      <c r="L48" s="222" t="str">
        <f>IF(L42='T29 - Staff Resource Matrix'!$I$114,"OK","Error")</f>
        <v>OK</v>
      </c>
      <c r="M48" s="222"/>
      <c r="N48" s="222"/>
      <c r="P48" s="249"/>
      <c r="Q48" s="222"/>
      <c r="R48" s="222"/>
      <c r="S48" s="222"/>
      <c r="T48" s="222" t="str">
        <f>IF(T42='T29a - Staff Resource Matrix '!$I$114,"OK","Error")</f>
        <v>OK</v>
      </c>
      <c r="U48" s="50"/>
    </row>
    <row r="49" spans="2:21" s="30" customFormat="1" ht="16" thickBot="1">
      <c r="B49" s="51"/>
      <c r="C49" s="52"/>
      <c r="D49" s="89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/>
    </row>
    <row r="50" spans="2:21" s="30" customFormat="1">
      <c r="D50" s="80"/>
    </row>
    <row r="51" spans="2:21" s="30" customFormat="1">
      <c r="D51" s="80"/>
    </row>
    <row r="52" spans="2:21" s="30" customFormat="1">
      <c r="D52" s="80"/>
    </row>
    <row r="53" spans="2:21" s="30" customFormat="1">
      <c r="D53" s="80"/>
    </row>
    <row r="54" spans="2:21" s="30" customFormat="1">
      <c r="D54" s="80"/>
    </row>
    <row r="55" spans="2:21" s="30" customFormat="1">
      <c r="D55" s="80"/>
    </row>
    <row r="56" spans="2:21" s="30" customFormat="1">
      <c r="D56" s="80"/>
    </row>
    <row r="57" spans="2:21" s="30" customFormat="1">
      <c r="D57" s="80"/>
    </row>
    <row r="58" spans="2:21" s="30" customFormat="1">
      <c r="D58" s="80"/>
    </row>
    <row r="59" spans="2:21" s="30" customFormat="1">
      <c r="D59" s="80"/>
    </row>
    <row r="60" spans="2:21" s="30" customFormat="1">
      <c r="D60" s="80"/>
    </row>
    <row r="61" spans="2:21" s="30" customFormat="1">
      <c r="D61" s="80"/>
    </row>
    <row r="62" spans="2:21" s="30" customFormat="1">
      <c r="D62" s="80"/>
    </row>
    <row r="63" spans="2:21" s="30" customFormat="1">
      <c r="D63" s="80"/>
    </row>
    <row r="64" spans="2:21" s="30" customFormat="1">
      <c r="D64" s="80"/>
    </row>
    <row r="65" spans="4:4" s="30" customFormat="1">
      <c r="D65" s="80"/>
    </row>
    <row r="66" spans="4:4" s="30" customFormat="1">
      <c r="D66" s="80"/>
    </row>
    <row r="67" spans="4:4" s="30" customFormat="1">
      <c r="D67" s="80"/>
    </row>
    <row r="68" spans="4:4" s="30" customFormat="1">
      <c r="D68" s="80"/>
    </row>
    <row r="69" spans="4:4" s="30" customFormat="1">
      <c r="D69" s="80"/>
    </row>
    <row r="70" spans="4:4" s="30" customFormat="1">
      <c r="D70" s="80"/>
    </row>
    <row r="71" spans="4:4" s="30" customFormat="1">
      <c r="D71" s="80"/>
    </row>
    <row r="72" spans="4:4" s="30" customFormat="1">
      <c r="D72" s="80"/>
    </row>
    <row r="73" spans="4:4" s="30" customFormat="1">
      <c r="D73" s="80"/>
    </row>
    <row r="74" spans="4:4" s="30" customFormat="1">
      <c r="D74" s="80"/>
    </row>
    <row r="75" spans="4:4" s="30" customFormat="1">
      <c r="D75" s="80"/>
    </row>
    <row r="76" spans="4:4" s="30" customFormat="1">
      <c r="D76" s="80"/>
    </row>
    <row r="77" spans="4:4" s="30" customFormat="1">
      <c r="D77" s="80"/>
    </row>
    <row r="78" spans="4:4" s="30" customFormat="1">
      <c r="D78" s="80"/>
    </row>
    <row r="79" spans="4:4" s="30" customFormat="1">
      <c r="D79" s="80"/>
    </row>
    <row r="80" spans="4:4" s="30" customFormat="1">
      <c r="D80" s="80"/>
    </row>
    <row r="81" spans="4:4" s="30" customFormat="1">
      <c r="D81" s="80"/>
    </row>
    <row r="82" spans="4:4" s="30" customFormat="1">
      <c r="D82" s="80"/>
    </row>
    <row r="83" spans="4:4" s="30" customFormat="1">
      <c r="D83" s="80"/>
    </row>
    <row r="84" spans="4:4" s="30" customFormat="1">
      <c r="D84" s="80"/>
    </row>
    <row r="85" spans="4:4" s="30" customFormat="1">
      <c r="D85" s="80"/>
    </row>
    <row r="86" spans="4:4" s="30" customFormat="1">
      <c r="D86" s="80"/>
    </row>
    <row r="87" spans="4:4" s="30" customFormat="1">
      <c r="D87" s="80"/>
    </row>
    <row r="88" spans="4:4" s="30" customFormat="1">
      <c r="D88" s="80"/>
    </row>
    <row r="89" spans="4:4" s="30" customFormat="1">
      <c r="D89" s="80"/>
    </row>
    <row r="90" spans="4:4" s="30" customFormat="1">
      <c r="D90" s="80"/>
    </row>
    <row r="91" spans="4:4" s="30" customFormat="1">
      <c r="D91" s="80"/>
    </row>
    <row r="92" spans="4:4" s="30" customFormat="1">
      <c r="D92" s="80"/>
    </row>
    <row r="93" spans="4:4" s="30" customFormat="1">
      <c r="D93" s="80"/>
    </row>
    <row r="94" spans="4:4" s="30" customFormat="1">
      <c r="D94" s="80"/>
    </row>
    <row r="95" spans="4:4" s="30" customFormat="1">
      <c r="D95" s="80"/>
    </row>
    <row r="96" spans="4:4" s="30" customFormat="1">
      <c r="D96" s="80"/>
    </row>
    <row r="97" spans="4:4" s="30" customFormat="1">
      <c r="D97" s="80"/>
    </row>
    <row r="98" spans="4:4" s="30" customFormat="1">
      <c r="D98" s="80"/>
    </row>
    <row r="99" spans="4:4" s="30" customFormat="1">
      <c r="D99" s="80"/>
    </row>
    <row r="100" spans="4:4" s="30" customFormat="1">
      <c r="D100" s="80"/>
    </row>
    <row r="101" spans="4:4" s="30" customFormat="1">
      <c r="D101" s="80"/>
    </row>
    <row r="102" spans="4:4" s="30" customFormat="1">
      <c r="D102" s="80"/>
    </row>
    <row r="103" spans="4:4" s="30" customFormat="1">
      <c r="D103" s="80"/>
    </row>
    <row r="104" spans="4:4" s="30" customFormat="1">
      <c r="D104" s="80"/>
    </row>
    <row r="105" spans="4:4" s="30" customFormat="1">
      <c r="D105" s="80"/>
    </row>
    <row r="106" spans="4:4" s="30" customFormat="1">
      <c r="D106" s="80"/>
    </row>
    <row r="107" spans="4:4" s="30" customFormat="1">
      <c r="D107" s="80"/>
    </row>
    <row r="108" spans="4:4" s="30" customFormat="1">
      <c r="D108" s="80"/>
    </row>
    <row r="109" spans="4:4" s="30" customFormat="1">
      <c r="D109" s="80"/>
    </row>
    <row r="110" spans="4:4" s="30" customFormat="1">
      <c r="D110" s="80"/>
    </row>
    <row r="111" spans="4:4" s="30" customFormat="1">
      <c r="D111" s="80"/>
    </row>
    <row r="112" spans="4:4" s="30" customFormat="1">
      <c r="D112" s="80"/>
    </row>
    <row r="113" spans="4:4" s="30" customFormat="1">
      <c r="D113" s="80"/>
    </row>
    <row r="114" spans="4:4" s="30" customFormat="1">
      <c r="D114" s="80"/>
    </row>
    <row r="115" spans="4:4" s="30" customFormat="1">
      <c r="D115" s="80"/>
    </row>
    <row r="116" spans="4:4" s="30" customFormat="1">
      <c r="D116" s="80"/>
    </row>
    <row r="117" spans="4:4" s="30" customFormat="1">
      <c r="D117" s="80"/>
    </row>
    <row r="118" spans="4:4" s="30" customFormat="1">
      <c r="D118" s="80"/>
    </row>
    <row r="119" spans="4:4" s="30" customFormat="1">
      <c r="D119" s="80"/>
    </row>
    <row r="120" spans="4:4" s="30" customFormat="1">
      <c r="D120" s="80"/>
    </row>
    <row r="121" spans="4:4" s="30" customFormat="1">
      <c r="D121" s="80"/>
    </row>
    <row r="122" spans="4:4" s="30" customFormat="1">
      <c r="D122" s="80"/>
    </row>
    <row r="123" spans="4:4" s="30" customFormat="1">
      <c r="D123" s="80"/>
    </row>
    <row r="124" spans="4:4" s="30" customFormat="1">
      <c r="D124" s="80"/>
    </row>
    <row r="125" spans="4:4" s="30" customFormat="1">
      <c r="D125" s="80"/>
    </row>
    <row r="126" spans="4:4" s="30" customFormat="1">
      <c r="D126" s="80"/>
    </row>
    <row r="127" spans="4:4" s="30" customFormat="1">
      <c r="D127" s="80"/>
    </row>
    <row r="128" spans="4:4" s="30" customFormat="1">
      <c r="D128" s="80"/>
    </row>
    <row r="129" spans="4:4" s="30" customFormat="1">
      <c r="D129" s="80"/>
    </row>
    <row r="130" spans="4:4" s="30" customFormat="1">
      <c r="D130" s="80"/>
    </row>
    <row r="131" spans="4:4" s="30" customFormat="1">
      <c r="D131" s="80"/>
    </row>
    <row r="132" spans="4:4" s="30" customFormat="1">
      <c r="D132" s="80"/>
    </row>
    <row r="133" spans="4:4" s="30" customFormat="1">
      <c r="D133" s="80"/>
    </row>
    <row r="134" spans="4:4" s="30" customFormat="1">
      <c r="D134" s="80"/>
    </row>
    <row r="135" spans="4:4" s="30" customFormat="1">
      <c r="D135" s="80"/>
    </row>
    <row r="136" spans="4:4" s="30" customFormat="1">
      <c r="D136" s="80"/>
    </row>
    <row r="137" spans="4:4" s="30" customFormat="1">
      <c r="D137" s="80"/>
    </row>
    <row r="138" spans="4:4" s="30" customFormat="1">
      <c r="D138" s="80"/>
    </row>
    <row r="139" spans="4:4" s="30" customFormat="1">
      <c r="D139" s="80"/>
    </row>
    <row r="140" spans="4:4" s="30" customFormat="1">
      <c r="D140" s="80"/>
    </row>
    <row r="141" spans="4:4" s="30" customFormat="1">
      <c r="D141" s="80"/>
    </row>
    <row r="142" spans="4:4" s="30" customFormat="1">
      <c r="D142" s="80"/>
    </row>
    <row r="143" spans="4:4" s="30" customFormat="1">
      <c r="D143" s="80"/>
    </row>
    <row r="144" spans="4:4" s="30" customFormat="1">
      <c r="D144" s="80"/>
    </row>
    <row r="145" spans="4:4" s="30" customFormat="1">
      <c r="D145" s="80"/>
    </row>
    <row r="146" spans="4:4" s="30" customFormat="1">
      <c r="D146" s="80"/>
    </row>
    <row r="147" spans="4:4" s="30" customFormat="1">
      <c r="D147" s="80"/>
    </row>
    <row r="148" spans="4:4" s="30" customFormat="1">
      <c r="D148" s="80"/>
    </row>
    <row r="149" spans="4:4" s="30" customFormat="1">
      <c r="D149" s="80"/>
    </row>
    <row r="150" spans="4:4" s="30" customFormat="1">
      <c r="D150" s="80"/>
    </row>
    <row r="151" spans="4:4" s="30" customFormat="1">
      <c r="D151" s="80"/>
    </row>
    <row r="152" spans="4:4" s="30" customFormat="1">
      <c r="D152" s="80"/>
    </row>
    <row r="153" spans="4:4" s="30" customFormat="1">
      <c r="D153" s="80"/>
    </row>
    <row r="154" spans="4:4" s="30" customFormat="1">
      <c r="D154" s="80"/>
    </row>
    <row r="155" spans="4:4" s="30" customFormat="1">
      <c r="D155" s="80"/>
    </row>
    <row r="156" spans="4:4" s="30" customFormat="1">
      <c r="D156" s="80"/>
    </row>
    <row r="157" spans="4:4" s="30" customFormat="1">
      <c r="D157" s="80"/>
    </row>
    <row r="158" spans="4:4" s="30" customFormat="1">
      <c r="D158" s="80"/>
    </row>
    <row r="159" spans="4:4" s="30" customFormat="1">
      <c r="D159" s="80"/>
    </row>
    <row r="160" spans="4:4" s="30" customFormat="1">
      <c r="D160" s="80"/>
    </row>
    <row r="161" spans="4:4" s="30" customFormat="1">
      <c r="D161" s="80"/>
    </row>
    <row r="162" spans="4:4" s="30" customFormat="1">
      <c r="D162" s="80"/>
    </row>
    <row r="163" spans="4:4" s="30" customFormat="1">
      <c r="D163" s="80"/>
    </row>
    <row r="164" spans="4:4" s="30" customFormat="1">
      <c r="D164" s="80"/>
    </row>
    <row r="165" spans="4:4" s="30" customFormat="1">
      <c r="D165" s="80"/>
    </row>
    <row r="166" spans="4:4" s="30" customFormat="1">
      <c r="D166" s="80"/>
    </row>
    <row r="167" spans="4:4" s="30" customFormat="1">
      <c r="D167" s="80"/>
    </row>
    <row r="168" spans="4:4" s="30" customFormat="1">
      <c r="D168" s="80"/>
    </row>
    <row r="169" spans="4:4" s="30" customFormat="1">
      <c r="D169" s="80"/>
    </row>
    <row r="170" spans="4:4" s="30" customFormat="1">
      <c r="D170" s="80"/>
    </row>
    <row r="171" spans="4:4" s="30" customFormat="1">
      <c r="D171" s="80"/>
    </row>
    <row r="172" spans="4:4" s="30" customFormat="1">
      <c r="D172" s="80"/>
    </row>
    <row r="173" spans="4:4" s="30" customFormat="1">
      <c r="D173" s="80"/>
    </row>
    <row r="174" spans="4:4" s="30" customFormat="1">
      <c r="D174" s="80"/>
    </row>
    <row r="175" spans="4:4" s="30" customFormat="1">
      <c r="D175" s="80"/>
    </row>
    <row r="176" spans="4:4" s="30" customFormat="1">
      <c r="D176" s="80"/>
    </row>
    <row r="177" spans="4:4" s="30" customFormat="1">
      <c r="D177" s="80"/>
    </row>
    <row r="178" spans="4:4" s="30" customFormat="1">
      <c r="D178" s="80"/>
    </row>
    <row r="179" spans="4:4" s="30" customFormat="1">
      <c r="D179" s="80"/>
    </row>
    <row r="180" spans="4:4" s="30" customFormat="1">
      <c r="D180" s="80"/>
    </row>
    <row r="181" spans="4:4" s="30" customFormat="1">
      <c r="D181" s="80"/>
    </row>
    <row r="182" spans="4:4" s="30" customFormat="1">
      <c r="D182" s="80"/>
    </row>
    <row r="183" spans="4:4" s="30" customFormat="1">
      <c r="D183" s="80"/>
    </row>
    <row r="184" spans="4:4" s="30" customFormat="1">
      <c r="D184" s="80"/>
    </row>
    <row r="185" spans="4:4" s="30" customFormat="1">
      <c r="D185" s="80"/>
    </row>
    <row r="186" spans="4:4" s="30" customFormat="1">
      <c r="D186" s="80"/>
    </row>
    <row r="187" spans="4:4" s="30" customFormat="1">
      <c r="D187" s="80"/>
    </row>
    <row r="188" spans="4:4" s="30" customFormat="1">
      <c r="D188" s="80"/>
    </row>
    <row r="189" spans="4:4" s="30" customFormat="1">
      <c r="D189" s="80"/>
    </row>
    <row r="190" spans="4:4" s="30" customFormat="1">
      <c r="D190" s="80"/>
    </row>
    <row r="191" spans="4:4" s="30" customFormat="1">
      <c r="D191" s="80"/>
    </row>
    <row r="192" spans="4:4" s="30" customFormat="1">
      <c r="D192" s="80"/>
    </row>
    <row r="193" spans="4:4" s="30" customFormat="1">
      <c r="D193" s="80"/>
    </row>
    <row r="194" spans="4:4" s="30" customFormat="1">
      <c r="D194" s="80"/>
    </row>
    <row r="195" spans="4:4" s="30" customFormat="1">
      <c r="D195" s="80"/>
    </row>
    <row r="196" spans="4:4" s="30" customFormat="1">
      <c r="D196" s="80"/>
    </row>
    <row r="197" spans="4:4" s="30" customFormat="1">
      <c r="D197" s="80"/>
    </row>
    <row r="198" spans="4:4" s="30" customFormat="1">
      <c r="D198" s="80"/>
    </row>
    <row r="199" spans="4:4" s="30" customFormat="1">
      <c r="D199" s="80"/>
    </row>
    <row r="200" spans="4:4" s="30" customFormat="1">
      <c r="D200" s="80"/>
    </row>
    <row r="201" spans="4:4" s="30" customFormat="1">
      <c r="D201" s="80"/>
    </row>
    <row r="202" spans="4:4" s="30" customFormat="1">
      <c r="D202" s="80"/>
    </row>
    <row r="203" spans="4:4" s="30" customFormat="1">
      <c r="D203" s="80"/>
    </row>
    <row r="204" spans="4:4" s="30" customFormat="1">
      <c r="D204" s="80"/>
    </row>
    <row r="205" spans="4:4" s="30" customFormat="1">
      <c r="D205" s="80"/>
    </row>
    <row r="206" spans="4:4" s="30" customFormat="1">
      <c r="D206" s="80"/>
    </row>
    <row r="207" spans="4:4" s="30" customFormat="1">
      <c r="D207" s="80"/>
    </row>
    <row r="208" spans="4:4" s="30" customFormat="1">
      <c r="D208" s="80"/>
    </row>
    <row r="209" spans="4:4" s="30" customFormat="1">
      <c r="D209" s="80"/>
    </row>
    <row r="210" spans="4:4" s="30" customFormat="1">
      <c r="D210" s="80"/>
    </row>
    <row r="211" spans="4:4" s="30" customFormat="1">
      <c r="D211" s="80"/>
    </row>
    <row r="212" spans="4:4" s="30" customFormat="1">
      <c r="D212" s="80"/>
    </row>
    <row r="213" spans="4:4" s="30" customFormat="1">
      <c r="D213" s="80"/>
    </row>
    <row r="214" spans="4:4" s="30" customFormat="1">
      <c r="D214" s="80"/>
    </row>
    <row r="215" spans="4:4" s="30" customFormat="1">
      <c r="D215" s="80"/>
    </row>
    <row r="216" spans="4:4" s="30" customFormat="1">
      <c r="D216" s="80"/>
    </row>
    <row r="217" spans="4:4" s="30" customFormat="1">
      <c r="D217" s="80"/>
    </row>
    <row r="218" spans="4:4" s="30" customFormat="1">
      <c r="D218" s="80"/>
    </row>
    <row r="219" spans="4:4" s="30" customFormat="1">
      <c r="D219" s="80"/>
    </row>
    <row r="220" spans="4:4" s="30" customFormat="1">
      <c r="D220" s="80"/>
    </row>
    <row r="221" spans="4:4" s="30" customFormat="1">
      <c r="D221" s="80"/>
    </row>
    <row r="222" spans="4:4" s="30" customFormat="1">
      <c r="D222" s="80"/>
    </row>
    <row r="223" spans="4:4" s="30" customFormat="1">
      <c r="D223" s="80"/>
    </row>
    <row r="224" spans="4:4" s="30" customFormat="1">
      <c r="D224" s="80"/>
    </row>
    <row r="225" spans="4:4" s="30" customFormat="1">
      <c r="D225" s="80"/>
    </row>
    <row r="226" spans="4:4" s="30" customFormat="1">
      <c r="D226" s="80"/>
    </row>
    <row r="227" spans="4:4" s="30" customFormat="1">
      <c r="D227" s="80"/>
    </row>
    <row r="228" spans="4:4" s="30" customFormat="1">
      <c r="D228" s="80"/>
    </row>
    <row r="229" spans="4:4" s="30" customFormat="1">
      <c r="D229" s="80"/>
    </row>
    <row r="230" spans="4:4" s="30" customFormat="1">
      <c r="D230" s="80"/>
    </row>
    <row r="231" spans="4:4" s="30" customFormat="1">
      <c r="D231" s="80"/>
    </row>
    <row r="232" spans="4:4" s="30" customFormat="1">
      <c r="D232" s="80"/>
    </row>
    <row r="233" spans="4:4" s="30" customFormat="1">
      <c r="D233" s="80"/>
    </row>
    <row r="234" spans="4:4" s="30" customFormat="1">
      <c r="D234" s="80"/>
    </row>
    <row r="235" spans="4:4" s="30" customFormat="1">
      <c r="D235" s="80"/>
    </row>
    <row r="236" spans="4:4" s="30" customFormat="1">
      <c r="D236" s="80"/>
    </row>
    <row r="237" spans="4:4" s="30" customFormat="1">
      <c r="D237" s="80"/>
    </row>
    <row r="238" spans="4:4" s="30" customFormat="1">
      <c r="D238" s="80"/>
    </row>
    <row r="239" spans="4:4" s="30" customFormat="1">
      <c r="D239" s="80"/>
    </row>
    <row r="240" spans="4:4" s="30" customFormat="1">
      <c r="D240" s="80"/>
    </row>
    <row r="241" spans="4:4" s="30" customFormat="1">
      <c r="D241" s="80"/>
    </row>
    <row r="242" spans="4:4" s="30" customFormat="1">
      <c r="D242" s="80"/>
    </row>
    <row r="243" spans="4:4" s="30" customFormat="1">
      <c r="D243" s="80"/>
    </row>
    <row r="244" spans="4:4" s="30" customFormat="1">
      <c r="D244" s="80"/>
    </row>
    <row r="245" spans="4:4" s="30" customFormat="1">
      <c r="D245" s="80"/>
    </row>
    <row r="246" spans="4:4" s="30" customFormat="1">
      <c r="D246" s="80"/>
    </row>
    <row r="247" spans="4:4" s="30" customFormat="1">
      <c r="D247" s="80"/>
    </row>
    <row r="248" spans="4:4" s="30" customFormat="1">
      <c r="D248" s="80"/>
    </row>
    <row r="249" spans="4:4" s="30" customFormat="1">
      <c r="D249" s="80"/>
    </row>
    <row r="250" spans="4:4" s="30" customFormat="1">
      <c r="D250" s="80"/>
    </row>
    <row r="251" spans="4:4" s="30" customFormat="1">
      <c r="D251" s="80"/>
    </row>
    <row r="252" spans="4:4" s="30" customFormat="1">
      <c r="D252" s="80"/>
    </row>
    <row r="253" spans="4:4" s="30" customFormat="1">
      <c r="D253" s="80"/>
    </row>
    <row r="254" spans="4:4" s="30" customFormat="1">
      <c r="D254" s="80"/>
    </row>
    <row r="255" spans="4:4" s="30" customFormat="1">
      <c r="D255" s="80"/>
    </row>
    <row r="256" spans="4:4" s="30" customFormat="1">
      <c r="D256" s="80"/>
    </row>
    <row r="257" spans="4:4" s="30" customFormat="1">
      <c r="D257" s="80"/>
    </row>
    <row r="258" spans="4:4" s="30" customFormat="1">
      <c r="D258" s="80"/>
    </row>
    <row r="259" spans="4:4" s="30" customFormat="1">
      <c r="D259" s="80"/>
    </row>
    <row r="260" spans="4:4" s="30" customFormat="1">
      <c r="D260" s="80"/>
    </row>
    <row r="261" spans="4:4" s="30" customFormat="1">
      <c r="D261" s="80"/>
    </row>
    <row r="262" spans="4:4" s="30" customFormat="1">
      <c r="D262" s="80"/>
    </row>
    <row r="263" spans="4:4" s="30" customFormat="1">
      <c r="D263" s="80"/>
    </row>
    <row r="264" spans="4:4" s="30" customFormat="1">
      <c r="D264" s="80"/>
    </row>
    <row r="265" spans="4:4" s="30" customFormat="1">
      <c r="D265" s="80"/>
    </row>
    <row r="266" spans="4:4" s="30" customFormat="1">
      <c r="D266" s="80"/>
    </row>
    <row r="267" spans="4:4" s="30" customFormat="1">
      <c r="D267" s="80"/>
    </row>
    <row r="268" spans="4:4" s="30" customFormat="1">
      <c r="D268" s="80"/>
    </row>
    <row r="269" spans="4:4" s="30" customFormat="1">
      <c r="D269" s="80"/>
    </row>
    <row r="270" spans="4:4" s="30" customFormat="1">
      <c r="D270" s="80"/>
    </row>
    <row r="271" spans="4:4" s="30" customFormat="1">
      <c r="D271" s="80"/>
    </row>
    <row r="272" spans="4:4" s="30" customFormat="1">
      <c r="D272" s="80"/>
    </row>
    <row r="273" spans="4:4" s="30" customFormat="1">
      <c r="D273" s="80"/>
    </row>
    <row r="274" spans="4:4" s="30" customFormat="1">
      <c r="D274" s="80"/>
    </row>
    <row r="275" spans="4:4" s="30" customFormat="1">
      <c r="D275" s="80"/>
    </row>
    <row r="276" spans="4:4" s="30" customFormat="1">
      <c r="D276" s="80"/>
    </row>
    <row r="277" spans="4:4" s="30" customFormat="1">
      <c r="D277" s="80"/>
    </row>
    <row r="278" spans="4:4" s="30" customFormat="1">
      <c r="D278" s="80"/>
    </row>
    <row r="279" spans="4:4" s="30" customFormat="1">
      <c r="D279" s="80"/>
    </row>
    <row r="280" spans="4:4" s="30" customFormat="1">
      <c r="D280" s="80"/>
    </row>
    <row r="281" spans="4:4" s="30" customFormat="1">
      <c r="D281" s="80"/>
    </row>
    <row r="282" spans="4:4" s="30" customFormat="1">
      <c r="D282" s="80"/>
    </row>
    <row r="283" spans="4:4" s="30" customFormat="1">
      <c r="D283" s="80"/>
    </row>
    <row r="284" spans="4:4" s="30" customFormat="1">
      <c r="D284" s="80"/>
    </row>
    <row r="285" spans="4:4" s="30" customFormat="1">
      <c r="D285" s="80"/>
    </row>
    <row r="286" spans="4:4" s="30" customFormat="1">
      <c r="D286" s="80"/>
    </row>
    <row r="287" spans="4:4" s="30" customFormat="1">
      <c r="D287" s="80"/>
    </row>
    <row r="288" spans="4:4" s="30" customFormat="1">
      <c r="D288" s="80"/>
    </row>
    <row r="289" spans="4:4" s="30" customFormat="1">
      <c r="D289" s="80"/>
    </row>
    <row r="290" spans="4:4" s="30" customFormat="1">
      <c r="D290" s="80"/>
    </row>
    <row r="291" spans="4:4" s="30" customFormat="1">
      <c r="D291" s="80"/>
    </row>
    <row r="292" spans="4:4" s="30" customFormat="1">
      <c r="D292" s="80"/>
    </row>
    <row r="293" spans="4:4" s="30" customFormat="1">
      <c r="D293" s="80"/>
    </row>
    <row r="294" spans="4:4" s="30" customFormat="1">
      <c r="D294" s="80"/>
    </row>
    <row r="295" spans="4:4" s="30" customFormat="1">
      <c r="D295" s="80"/>
    </row>
    <row r="296" spans="4:4" s="30" customFormat="1">
      <c r="D296" s="80"/>
    </row>
    <row r="297" spans="4:4" s="30" customFormat="1">
      <c r="D297" s="80"/>
    </row>
    <row r="298" spans="4:4" s="30" customFormat="1">
      <c r="D298" s="80"/>
    </row>
    <row r="299" spans="4:4" s="30" customFormat="1">
      <c r="D299" s="80"/>
    </row>
    <row r="300" spans="4:4" s="30" customFormat="1">
      <c r="D300" s="80"/>
    </row>
    <row r="301" spans="4:4" s="30" customFormat="1">
      <c r="D301" s="80"/>
    </row>
    <row r="302" spans="4:4" s="30" customFormat="1">
      <c r="D302" s="80"/>
    </row>
    <row r="303" spans="4:4" s="30" customFormat="1">
      <c r="D303" s="80"/>
    </row>
    <row r="304" spans="4:4" s="30" customFormat="1">
      <c r="D304" s="80"/>
    </row>
    <row r="305" spans="4:4" s="30" customFormat="1">
      <c r="D305" s="80"/>
    </row>
    <row r="306" spans="4:4" s="30" customFormat="1">
      <c r="D306" s="80"/>
    </row>
    <row r="307" spans="4:4" s="30" customFormat="1">
      <c r="D307" s="80"/>
    </row>
    <row r="308" spans="4:4" s="30" customFormat="1">
      <c r="D308" s="80"/>
    </row>
    <row r="309" spans="4:4" s="30" customFormat="1">
      <c r="D309" s="80"/>
    </row>
    <row r="310" spans="4:4" s="30" customFormat="1">
      <c r="D310" s="80"/>
    </row>
    <row r="311" spans="4:4" s="30" customFormat="1">
      <c r="D311" s="80"/>
    </row>
    <row r="312" spans="4:4" s="30" customFormat="1">
      <c r="D312" s="80"/>
    </row>
    <row r="313" spans="4:4" s="30" customFormat="1">
      <c r="D313" s="80"/>
    </row>
    <row r="314" spans="4:4" s="30" customFormat="1">
      <c r="D314" s="80"/>
    </row>
    <row r="315" spans="4:4" s="30" customFormat="1">
      <c r="D315" s="80"/>
    </row>
    <row r="316" spans="4:4" s="30" customFormat="1">
      <c r="D316" s="80"/>
    </row>
    <row r="317" spans="4:4" s="30" customFormat="1">
      <c r="D317" s="80"/>
    </row>
    <row r="318" spans="4:4" s="30" customFormat="1">
      <c r="D318" s="80"/>
    </row>
    <row r="319" spans="4:4" s="30" customFormat="1">
      <c r="D319" s="80"/>
    </row>
    <row r="320" spans="4:4" s="30" customFormat="1">
      <c r="D320" s="80"/>
    </row>
    <row r="321" spans="4:4" s="30" customFormat="1">
      <c r="D321" s="80"/>
    </row>
    <row r="322" spans="4:4" s="30" customFormat="1">
      <c r="D322" s="80"/>
    </row>
    <row r="323" spans="4:4" s="30" customFormat="1">
      <c r="D323" s="80"/>
    </row>
    <row r="324" spans="4:4" s="30" customFormat="1">
      <c r="D324" s="80"/>
    </row>
    <row r="325" spans="4:4" s="30" customFormat="1">
      <c r="D325" s="80"/>
    </row>
    <row r="326" spans="4:4" s="30" customFormat="1">
      <c r="D326" s="80"/>
    </row>
    <row r="327" spans="4:4" s="30" customFormat="1">
      <c r="D327" s="80"/>
    </row>
    <row r="328" spans="4:4" s="30" customFormat="1">
      <c r="D328" s="80"/>
    </row>
    <row r="329" spans="4:4" s="30" customFormat="1">
      <c r="D329" s="80"/>
    </row>
    <row r="330" spans="4:4" s="30" customFormat="1">
      <c r="D330" s="80"/>
    </row>
    <row r="331" spans="4:4" s="30" customFormat="1">
      <c r="D331" s="80"/>
    </row>
    <row r="332" spans="4:4" s="30" customFormat="1">
      <c r="D332" s="80"/>
    </row>
    <row r="333" spans="4:4" s="30" customFormat="1">
      <c r="D333" s="80"/>
    </row>
    <row r="334" spans="4:4" s="30" customFormat="1">
      <c r="D334" s="80"/>
    </row>
    <row r="335" spans="4:4" s="30" customFormat="1">
      <c r="D335" s="80"/>
    </row>
    <row r="336" spans="4:4" s="30" customFormat="1">
      <c r="D336" s="80"/>
    </row>
    <row r="337" spans="4:18" s="30" customFormat="1">
      <c r="D337" s="80"/>
    </row>
    <row r="338" spans="4:18" s="30" customFormat="1">
      <c r="D338" s="80"/>
    </row>
    <row r="339" spans="4:18" s="30" customFormat="1">
      <c r="D339" s="80"/>
    </row>
    <row r="340" spans="4:18" s="30" customFormat="1">
      <c r="D340" s="80"/>
    </row>
    <row r="341" spans="4:18" s="30" customFormat="1">
      <c r="D341" s="80"/>
    </row>
    <row r="342" spans="4:18" s="30" customFormat="1">
      <c r="D342" s="80"/>
    </row>
    <row r="343" spans="4:18" s="30" customFormat="1">
      <c r="D343" s="80"/>
    </row>
    <row r="344" spans="4:18" s="30" customFormat="1">
      <c r="D344" s="80"/>
      <c r="K344"/>
      <c r="R344"/>
    </row>
  </sheetData>
  <mergeCells count="2">
    <mergeCell ref="P6:T6"/>
    <mergeCell ref="I6:N6"/>
  </mergeCells>
  <phoneticPr fontId="11" type="noConversion"/>
  <pageMargins left="0.7" right="0.7" top="0.75" bottom="0.75" header="0.3" footer="0.3"/>
  <pageSetup paperSize="9" scale="45" orientation="landscape" r:id="rId1"/>
  <rowBreaks count="1" manualBreakCount="1">
    <brk id="10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CT334"/>
  <sheetViews>
    <sheetView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53.15234375" style="2" customWidth="1"/>
    <col min="5" max="5" width="5.07421875" customWidth="1"/>
    <col min="6" max="6" width="4.61328125" customWidth="1"/>
    <col min="7" max="7" width="9.53515625" customWidth="1"/>
    <col min="8" max="8" width="5.84375" style="30" customWidth="1"/>
    <col min="9" max="14" width="11.61328125" style="191" customWidth="1"/>
    <col min="15" max="15" width="5" style="191" customWidth="1"/>
    <col min="16" max="16" width="11.61328125" style="268" customWidth="1"/>
    <col min="17" max="20" width="11" style="268" customWidth="1"/>
    <col min="21" max="22" width="2.61328125" style="30" customWidth="1"/>
    <col min="23" max="87" width="8.921875" style="30"/>
  </cols>
  <sheetData>
    <row r="1" spans="2:98" s="30" customFormat="1" ht="16" thickBot="1">
      <c r="D1" s="80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2:98" s="30" customFormat="1">
      <c r="B2" s="31"/>
      <c r="C2" s="32"/>
      <c r="D2" s="81"/>
      <c r="E2" s="14"/>
      <c r="F2" s="14"/>
      <c r="G2" s="14"/>
      <c r="H2" s="3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4"/>
      <c r="V2" s="19"/>
    </row>
    <row r="3" spans="2:98" s="30" customFormat="1">
      <c r="B3" s="35"/>
      <c r="C3" s="36" t="s">
        <v>499</v>
      </c>
      <c r="D3" s="26"/>
      <c r="E3" s="15"/>
      <c r="F3" s="16"/>
      <c r="G3" s="16"/>
      <c r="H3" s="1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37"/>
      <c r="V3" s="19"/>
    </row>
    <row r="4" spans="2:98" s="30" customFormat="1">
      <c r="B4" s="35"/>
      <c r="C4" s="36" t="str">
        <f>Index!C3</f>
        <v>2026-31</v>
      </c>
      <c r="D4" s="26"/>
      <c r="E4" s="15"/>
      <c r="F4" s="16"/>
      <c r="G4" s="16"/>
      <c r="H4" s="19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37"/>
      <c r="V4" s="19"/>
    </row>
    <row r="5" spans="2:98" s="30" customFormat="1">
      <c r="B5" s="35"/>
      <c r="C5" s="38" t="s">
        <v>531</v>
      </c>
      <c r="D5" s="26"/>
      <c r="E5" s="15"/>
      <c r="F5" s="16"/>
      <c r="G5" s="16"/>
      <c r="H5" s="19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7"/>
      <c r="V5" s="19"/>
    </row>
    <row r="6" spans="2:98" s="30" customFormat="1">
      <c r="B6" s="35"/>
      <c r="C6" s="39"/>
      <c r="D6" s="26"/>
      <c r="E6" s="15"/>
      <c r="F6" s="15"/>
      <c r="G6" s="15"/>
      <c r="H6" s="19"/>
      <c r="I6" s="382" t="s">
        <v>479</v>
      </c>
      <c r="J6" s="382"/>
      <c r="K6" s="382"/>
      <c r="L6" s="382"/>
      <c r="M6" s="382"/>
      <c r="N6" s="382"/>
      <c r="O6" s="258"/>
      <c r="P6" s="379" t="s">
        <v>480</v>
      </c>
      <c r="Q6" s="380"/>
      <c r="R6" s="380"/>
      <c r="S6" s="380"/>
      <c r="T6" s="381"/>
      <c r="U6" s="37"/>
      <c r="V6" s="19"/>
    </row>
    <row r="7" spans="2:98">
      <c r="B7" s="35"/>
      <c r="C7" s="40"/>
      <c r="D7" s="83"/>
      <c r="E7" s="12"/>
      <c r="F7" s="12"/>
      <c r="G7" s="12"/>
      <c r="H7" s="19"/>
      <c r="I7" s="66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3" t="s">
        <v>29</v>
      </c>
      <c r="O7" s="258"/>
      <c r="P7" s="68" t="s">
        <v>29</v>
      </c>
      <c r="Q7" s="66" t="s">
        <v>29</v>
      </c>
      <c r="R7" s="3" t="s">
        <v>29</v>
      </c>
      <c r="S7" s="3" t="s">
        <v>29</v>
      </c>
      <c r="T7" s="3" t="s">
        <v>29</v>
      </c>
      <c r="U7" s="37"/>
      <c r="V7" s="19"/>
    </row>
    <row r="8" spans="2:98">
      <c r="B8" s="35"/>
      <c r="C8" s="42"/>
      <c r="D8" s="84" t="s">
        <v>5</v>
      </c>
      <c r="E8" s="3" t="s">
        <v>6</v>
      </c>
      <c r="F8" s="3" t="s">
        <v>7</v>
      </c>
      <c r="G8" s="3" t="s">
        <v>532</v>
      </c>
      <c r="H8" s="19"/>
      <c r="I8" s="3" t="s">
        <v>13</v>
      </c>
      <c r="J8" s="3" t="s">
        <v>13</v>
      </c>
      <c r="K8" s="3" t="s">
        <v>13</v>
      </c>
      <c r="L8" s="3" t="s">
        <v>12</v>
      </c>
      <c r="M8" s="3" t="s">
        <v>12</v>
      </c>
      <c r="N8" s="3" t="s">
        <v>12</v>
      </c>
      <c r="O8" s="258"/>
      <c r="P8" s="69" t="s">
        <v>13</v>
      </c>
      <c r="Q8" s="3" t="s">
        <v>13</v>
      </c>
      <c r="R8" s="3" t="s">
        <v>13</v>
      </c>
      <c r="S8" s="3" t="s">
        <v>12</v>
      </c>
      <c r="T8" s="3" t="s">
        <v>12</v>
      </c>
      <c r="U8" s="37"/>
      <c r="V8" s="19"/>
    </row>
    <row r="9" spans="2:98" s="30" customFormat="1">
      <c r="B9" s="35"/>
      <c r="C9" s="44"/>
      <c r="D9" s="82"/>
      <c r="E9" s="8"/>
      <c r="F9" s="8"/>
      <c r="G9" s="8"/>
      <c r="H9" s="19"/>
      <c r="I9" s="4" t="s">
        <v>145</v>
      </c>
      <c r="J9" s="4" t="s">
        <v>146</v>
      </c>
      <c r="K9" s="4" t="s">
        <v>147</v>
      </c>
      <c r="L9" s="4" t="s">
        <v>148</v>
      </c>
      <c r="M9" s="4" t="s">
        <v>149</v>
      </c>
      <c r="N9" s="4" t="s">
        <v>478</v>
      </c>
      <c r="O9" s="258"/>
      <c r="P9" s="70" t="s">
        <v>481</v>
      </c>
      <c r="Q9" s="4" t="s">
        <v>482</v>
      </c>
      <c r="R9" s="4" t="s">
        <v>483</v>
      </c>
      <c r="S9" s="4" t="s">
        <v>484</v>
      </c>
      <c r="T9" s="4" t="s">
        <v>485</v>
      </c>
      <c r="U9" s="37"/>
      <c r="V9" s="19"/>
      <c r="CJ9"/>
      <c r="CK9"/>
      <c r="CL9"/>
      <c r="CM9"/>
      <c r="CN9"/>
      <c r="CO9"/>
      <c r="CP9"/>
      <c r="CQ9"/>
      <c r="CR9"/>
      <c r="CS9"/>
      <c r="CT9"/>
    </row>
    <row r="10" spans="2:98" s="30" customFormat="1">
      <c r="B10" s="62"/>
      <c r="D10" s="80"/>
      <c r="G10" s="15"/>
      <c r="I10" s="76">
        <v>44287</v>
      </c>
      <c r="J10" s="76">
        <v>44652</v>
      </c>
      <c r="K10" s="76">
        <v>45017</v>
      </c>
      <c r="L10" s="76">
        <v>45383</v>
      </c>
      <c r="M10" s="76">
        <v>45748</v>
      </c>
      <c r="N10" s="76">
        <v>46113</v>
      </c>
      <c r="O10" s="258"/>
      <c r="P10" s="77">
        <v>46478</v>
      </c>
      <c r="Q10" s="76">
        <v>46844</v>
      </c>
      <c r="R10" s="76">
        <v>47209</v>
      </c>
      <c r="S10" s="76">
        <v>47574</v>
      </c>
      <c r="T10" s="76">
        <v>47939</v>
      </c>
      <c r="U10" s="50"/>
      <c r="X10" s="54"/>
    </row>
    <row r="11" spans="2:98" s="30" customFormat="1">
      <c r="B11" s="62"/>
      <c r="C11" s="46" t="s">
        <v>0</v>
      </c>
      <c r="D11" s="79" t="s">
        <v>512</v>
      </c>
      <c r="E11" s="18"/>
      <c r="F11" s="19"/>
      <c r="G11" s="19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50"/>
      <c r="X11" s="54"/>
    </row>
    <row r="12" spans="2:98" s="30" customFormat="1">
      <c r="B12" s="62"/>
      <c r="C12" s="7">
        <v>1</v>
      </c>
      <c r="D12" s="13" t="s">
        <v>500</v>
      </c>
      <c r="E12" s="48" t="s">
        <v>18</v>
      </c>
      <c r="F12" s="49">
        <v>2</v>
      </c>
      <c r="G12" s="271"/>
      <c r="I12" s="259"/>
      <c r="J12" s="259"/>
      <c r="K12" s="259"/>
      <c r="L12" s="259"/>
      <c r="M12" s="257"/>
      <c r="N12" s="257"/>
      <c r="O12" s="260"/>
      <c r="P12" s="257"/>
      <c r="Q12" s="257"/>
      <c r="R12" s="257"/>
      <c r="S12" s="257"/>
      <c r="T12" s="257"/>
      <c r="U12" s="50"/>
      <c r="X12" s="54"/>
    </row>
    <row r="13" spans="2:98" s="30" customFormat="1">
      <c r="B13" s="62"/>
      <c r="C13" s="7">
        <f>C12+1</f>
        <v>2</v>
      </c>
      <c r="D13" s="13" t="s">
        <v>501</v>
      </c>
      <c r="E13" s="48" t="s">
        <v>18</v>
      </c>
      <c r="F13" s="49">
        <v>2</v>
      </c>
      <c r="G13" s="271"/>
      <c r="I13" s="259"/>
      <c r="J13" s="259"/>
      <c r="K13" s="259"/>
      <c r="L13" s="259"/>
      <c r="M13" s="257"/>
      <c r="N13" s="257"/>
      <c r="O13" s="260"/>
      <c r="P13" s="257"/>
      <c r="Q13" s="257"/>
      <c r="R13" s="257"/>
      <c r="S13" s="257"/>
      <c r="T13" s="257"/>
      <c r="U13" s="50"/>
      <c r="X13" s="54"/>
    </row>
    <row r="14" spans="2:98" s="30" customFormat="1">
      <c r="B14" s="62"/>
      <c r="C14" s="7">
        <f t="shared" ref="C14:C23" si="0">C13+1</f>
        <v>3</v>
      </c>
      <c r="D14" s="13" t="s">
        <v>502</v>
      </c>
      <c r="E14" s="48" t="s">
        <v>18</v>
      </c>
      <c r="F14" s="49">
        <v>2</v>
      </c>
      <c r="G14" s="271"/>
      <c r="I14" s="259"/>
      <c r="J14" s="259"/>
      <c r="K14" s="259"/>
      <c r="L14" s="259"/>
      <c r="M14" s="257"/>
      <c r="N14" s="257"/>
      <c r="O14" s="260"/>
      <c r="P14" s="257"/>
      <c r="Q14" s="257"/>
      <c r="R14" s="257"/>
      <c r="S14" s="257"/>
      <c r="T14" s="257"/>
      <c r="U14" s="50"/>
      <c r="X14" s="54"/>
    </row>
    <row r="15" spans="2:98" s="30" customFormat="1">
      <c r="B15" s="62"/>
      <c r="C15" s="7">
        <f t="shared" si="0"/>
        <v>4</v>
      </c>
      <c r="D15" s="13" t="s">
        <v>503</v>
      </c>
      <c r="E15" s="48" t="s">
        <v>647</v>
      </c>
      <c r="F15" s="49">
        <v>2</v>
      </c>
      <c r="G15" s="271"/>
      <c r="I15" s="261"/>
      <c r="J15" s="261"/>
      <c r="K15" s="261"/>
      <c r="L15" s="261"/>
      <c r="M15" s="100"/>
      <c r="N15" s="100"/>
      <c r="O15" s="262"/>
      <c r="P15" s="100"/>
      <c r="Q15" s="100"/>
      <c r="R15" s="100"/>
      <c r="S15" s="100"/>
      <c r="T15" s="100"/>
      <c r="U15" s="50"/>
      <c r="X15" s="54"/>
    </row>
    <row r="16" spans="2:98" s="30" customFormat="1">
      <c r="B16" s="62"/>
      <c r="C16" s="7">
        <f t="shared" si="0"/>
        <v>5</v>
      </c>
      <c r="D16" s="13" t="s">
        <v>504</v>
      </c>
      <c r="E16" s="48" t="s">
        <v>647</v>
      </c>
      <c r="F16" s="49">
        <v>2</v>
      </c>
      <c r="G16" s="271"/>
      <c r="I16" s="261"/>
      <c r="J16" s="261"/>
      <c r="K16" s="261"/>
      <c r="L16" s="261"/>
      <c r="M16" s="100"/>
      <c r="N16" s="100"/>
      <c r="O16" s="262"/>
      <c r="P16" s="100"/>
      <c r="Q16" s="100"/>
      <c r="R16" s="100"/>
      <c r="S16" s="100"/>
      <c r="T16" s="100"/>
      <c r="U16" s="50"/>
      <c r="X16" s="54"/>
    </row>
    <row r="17" spans="2:24" s="30" customFormat="1">
      <c r="B17" s="62"/>
      <c r="C17" s="7">
        <f t="shared" si="0"/>
        <v>6</v>
      </c>
      <c r="D17" s="13" t="s">
        <v>505</v>
      </c>
      <c r="E17" s="48" t="s">
        <v>647</v>
      </c>
      <c r="F17" s="49">
        <v>2</v>
      </c>
      <c r="G17" s="271"/>
      <c r="I17" s="261"/>
      <c r="J17" s="261"/>
      <c r="K17" s="261"/>
      <c r="L17" s="261"/>
      <c r="M17" s="100"/>
      <c r="N17" s="100"/>
      <c r="O17" s="262"/>
      <c r="P17" s="100"/>
      <c r="Q17" s="100"/>
      <c r="R17" s="100"/>
      <c r="S17" s="100"/>
      <c r="T17" s="100"/>
      <c r="U17" s="50"/>
      <c r="X17" s="54"/>
    </row>
    <row r="18" spans="2:24" s="30" customFormat="1">
      <c r="B18" s="62"/>
      <c r="C18" s="7">
        <f t="shared" si="0"/>
        <v>7</v>
      </c>
      <c r="D18" s="13" t="s">
        <v>506</v>
      </c>
      <c r="E18" s="48" t="s">
        <v>18</v>
      </c>
      <c r="F18" s="49">
        <v>2</v>
      </c>
      <c r="G18" s="271"/>
      <c r="I18" s="259"/>
      <c r="J18" s="259"/>
      <c r="K18" s="259"/>
      <c r="L18" s="259"/>
      <c r="M18" s="257"/>
      <c r="N18" s="257"/>
      <c r="O18" s="260"/>
      <c r="P18" s="257"/>
      <c r="Q18" s="257"/>
      <c r="R18" s="257"/>
      <c r="S18" s="257"/>
      <c r="T18" s="257"/>
      <c r="U18" s="50"/>
      <c r="X18" s="54"/>
    </row>
    <row r="19" spans="2:24" s="30" customFormat="1" ht="16.25" customHeight="1">
      <c r="B19" s="62"/>
      <c r="C19" s="7">
        <f t="shared" si="0"/>
        <v>8</v>
      </c>
      <c r="D19" s="13" t="s">
        <v>507</v>
      </c>
      <c r="E19" s="48" t="s">
        <v>18</v>
      </c>
      <c r="F19" s="49">
        <v>2</v>
      </c>
      <c r="G19" s="271"/>
      <c r="I19" s="259"/>
      <c r="J19" s="259"/>
      <c r="K19" s="259"/>
      <c r="L19" s="259"/>
      <c r="M19" s="257"/>
      <c r="N19" s="257"/>
      <c r="O19" s="260"/>
      <c r="P19" s="257"/>
      <c r="Q19" s="257"/>
      <c r="R19" s="257"/>
      <c r="S19" s="257"/>
      <c r="T19" s="257"/>
      <c r="U19" s="50"/>
      <c r="X19" s="54"/>
    </row>
    <row r="20" spans="2:24" s="30" customFormat="1">
      <c r="B20" s="62"/>
      <c r="C20" s="7">
        <f t="shared" si="0"/>
        <v>9</v>
      </c>
      <c r="D20" s="13" t="s">
        <v>508</v>
      </c>
      <c r="E20" s="48" t="s">
        <v>18</v>
      </c>
      <c r="F20" s="49">
        <v>2</v>
      </c>
      <c r="G20" s="271"/>
      <c r="I20" s="259"/>
      <c r="J20" s="259"/>
      <c r="K20" s="259"/>
      <c r="L20" s="259"/>
      <c r="M20" s="257"/>
      <c r="N20" s="257"/>
      <c r="O20" s="260"/>
      <c r="P20" s="257"/>
      <c r="Q20" s="257"/>
      <c r="R20" s="257"/>
      <c r="S20" s="257"/>
      <c r="T20" s="257"/>
      <c r="U20" s="50"/>
      <c r="X20" s="54"/>
    </row>
    <row r="21" spans="2:24" s="30" customFormat="1">
      <c r="B21" s="62"/>
      <c r="C21" s="7">
        <f t="shared" si="0"/>
        <v>10</v>
      </c>
      <c r="D21" s="13" t="s">
        <v>509</v>
      </c>
      <c r="E21" s="48" t="s">
        <v>18</v>
      </c>
      <c r="F21" s="49">
        <v>2</v>
      </c>
      <c r="G21" s="271"/>
      <c r="I21" s="259"/>
      <c r="J21" s="259"/>
      <c r="K21" s="259"/>
      <c r="L21" s="259"/>
      <c r="M21" s="257"/>
      <c r="N21" s="257"/>
      <c r="O21" s="260"/>
      <c r="P21" s="257"/>
      <c r="Q21" s="257"/>
      <c r="R21" s="257"/>
      <c r="S21" s="257"/>
      <c r="T21" s="257"/>
      <c r="U21" s="50"/>
    </row>
    <row r="22" spans="2:24" s="30" customFormat="1">
      <c r="B22" s="62"/>
      <c r="C22" s="7">
        <f t="shared" si="0"/>
        <v>11</v>
      </c>
      <c r="D22" s="13" t="s">
        <v>510</v>
      </c>
      <c r="E22" s="48" t="s">
        <v>18</v>
      </c>
      <c r="F22" s="49">
        <v>2</v>
      </c>
      <c r="G22" s="271"/>
      <c r="I22" s="259"/>
      <c r="J22" s="259"/>
      <c r="K22" s="259"/>
      <c r="L22" s="259"/>
      <c r="M22" s="257"/>
      <c r="N22" s="257"/>
      <c r="O22" s="260"/>
      <c r="P22" s="257"/>
      <c r="Q22" s="257"/>
      <c r="R22" s="257"/>
      <c r="S22" s="257"/>
      <c r="T22" s="257"/>
      <c r="U22" s="50"/>
    </row>
    <row r="23" spans="2:24" s="30" customFormat="1">
      <c r="B23" s="62"/>
      <c r="C23" s="7">
        <f t="shared" si="0"/>
        <v>12</v>
      </c>
      <c r="D23" s="13" t="s">
        <v>511</v>
      </c>
      <c r="E23" s="48" t="s">
        <v>18</v>
      </c>
      <c r="F23" s="49">
        <v>2</v>
      </c>
      <c r="G23" s="271"/>
      <c r="I23" s="259"/>
      <c r="J23" s="259"/>
      <c r="K23" s="259"/>
      <c r="L23" s="259"/>
      <c r="M23" s="257"/>
      <c r="N23" s="257"/>
      <c r="O23" s="260"/>
      <c r="P23" s="257"/>
      <c r="Q23" s="257"/>
      <c r="R23" s="257"/>
      <c r="S23" s="257"/>
      <c r="T23" s="257"/>
      <c r="U23" s="50"/>
    </row>
    <row r="24" spans="2:24" s="30" customFormat="1">
      <c r="B24" s="62"/>
      <c r="C24" s="15"/>
      <c r="D24" s="28"/>
      <c r="E24" s="27"/>
      <c r="F24" s="15"/>
      <c r="G24" s="15"/>
      <c r="I24" s="96"/>
      <c r="J24" s="96"/>
      <c r="K24" s="96"/>
      <c r="L24" s="96"/>
      <c r="M24" s="96"/>
      <c r="N24" s="96"/>
      <c r="O24" s="191"/>
      <c r="P24" s="96"/>
      <c r="Q24" s="96"/>
      <c r="R24" s="96"/>
      <c r="S24" s="96"/>
      <c r="T24" s="96"/>
      <c r="U24" s="50"/>
    </row>
    <row r="25" spans="2:24" s="30" customFormat="1">
      <c r="B25" s="62"/>
      <c r="C25" s="46" t="s">
        <v>1</v>
      </c>
      <c r="D25" s="79" t="s">
        <v>513</v>
      </c>
      <c r="E25" s="18"/>
      <c r="F25" s="19"/>
      <c r="G25" s="19"/>
      <c r="I25" s="263"/>
      <c r="J25" s="263"/>
      <c r="K25" s="263"/>
      <c r="L25" s="263"/>
      <c r="M25" s="263"/>
      <c r="N25" s="263"/>
      <c r="O25" s="191"/>
      <c r="P25" s="263"/>
      <c r="Q25" s="263"/>
      <c r="R25" s="263"/>
      <c r="S25" s="263"/>
      <c r="T25" s="263"/>
      <c r="U25" s="50"/>
    </row>
    <row r="26" spans="2:24" s="30" customFormat="1">
      <c r="B26" s="62"/>
      <c r="C26" s="7">
        <f>C23+1</f>
        <v>13</v>
      </c>
      <c r="D26" s="13" t="s">
        <v>514</v>
      </c>
      <c r="E26" s="48" t="s">
        <v>647</v>
      </c>
      <c r="F26" s="49">
        <v>1</v>
      </c>
      <c r="G26" s="271"/>
      <c r="I26" s="264">
        <f>Inflation!H12</f>
        <v>110.4</v>
      </c>
      <c r="J26" s="264">
        <f>Inflation!I12</f>
        <v>119</v>
      </c>
      <c r="K26" s="264">
        <f>Inflation!J12</f>
        <v>128.30000000000001</v>
      </c>
      <c r="L26" s="311">
        <f>Inflation!K12</f>
        <v>132.19999999999999</v>
      </c>
      <c r="M26" s="21"/>
      <c r="N26" s="21"/>
      <c r="O26" s="191"/>
      <c r="P26" s="21"/>
      <c r="Q26" s="21"/>
      <c r="R26" s="21"/>
      <c r="S26" s="21"/>
      <c r="T26" s="21"/>
      <c r="U26" s="50"/>
    </row>
    <row r="27" spans="2:24" s="30" customFormat="1">
      <c r="B27" s="62"/>
      <c r="C27" s="7">
        <f t="shared" ref="C27" si="1">C26+1</f>
        <v>14</v>
      </c>
      <c r="D27" s="13" t="s">
        <v>515</v>
      </c>
      <c r="E27" s="48" t="s">
        <v>18</v>
      </c>
      <c r="F27" s="49">
        <v>1</v>
      </c>
      <c r="G27" s="271"/>
      <c r="I27" s="259"/>
      <c r="J27" s="312">
        <f>Inflation!I13</f>
        <v>7.7898550724637694E-2</v>
      </c>
      <c r="K27" s="312">
        <f>Inflation!J13</f>
        <v>7.8151260504201847E-2</v>
      </c>
      <c r="L27" s="312">
        <f>Inflation!K13</f>
        <v>3.0397505845674022E-2</v>
      </c>
      <c r="M27" s="257"/>
      <c r="N27" s="257"/>
      <c r="O27" s="260"/>
      <c r="P27" s="257"/>
      <c r="Q27" s="257"/>
      <c r="R27" s="257"/>
      <c r="S27" s="257"/>
      <c r="T27" s="257"/>
      <c r="U27" s="50"/>
    </row>
    <row r="28" spans="2:24" s="30" customFormat="1">
      <c r="B28" s="62"/>
      <c r="C28" s="15"/>
      <c r="D28" s="28"/>
      <c r="E28" s="27"/>
      <c r="F28" s="15"/>
      <c r="G28" s="15"/>
      <c r="I28" s="96"/>
      <c r="J28" s="96"/>
      <c r="K28" s="96"/>
      <c r="L28" s="96"/>
      <c r="M28" s="96"/>
      <c r="N28" s="96"/>
      <c r="O28" s="191"/>
      <c r="P28" s="96"/>
      <c r="Q28" s="96"/>
      <c r="R28" s="96"/>
      <c r="S28" s="96"/>
      <c r="T28" s="96"/>
      <c r="U28" s="50"/>
    </row>
    <row r="29" spans="2:24" s="30" customFormat="1">
      <c r="B29" s="62"/>
      <c r="C29" s="46" t="s">
        <v>8</v>
      </c>
      <c r="D29" s="79" t="s">
        <v>210</v>
      </c>
      <c r="E29" s="18"/>
      <c r="F29" s="19"/>
      <c r="G29" s="19"/>
      <c r="I29" s="263"/>
      <c r="J29" s="263"/>
      <c r="K29" s="263"/>
      <c r="L29" s="263"/>
      <c r="M29" s="263"/>
      <c r="N29" s="263"/>
      <c r="O29" s="191"/>
      <c r="P29" s="263"/>
      <c r="Q29" s="263"/>
      <c r="R29" s="263"/>
      <c r="S29" s="263"/>
      <c r="T29" s="263"/>
      <c r="U29" s="50"/>
    </row>
    <row r="30" spans="2:24" s="30" customFormat="1">
      <c r="B30" s="62"/>
      <c r="C30" s="7">
        <f>C27+1</f>
        <v>15</v>
      </c>
      <c r="D30" s="13" t="s">
        <v>517</v>
      </c>
      <c r="E30" s="48" t="s">
        <v>60</v>
      </c>
      <c r="F30" s="49">
        <v>0</v>
      </c>
      <c r="G30" s="271">
        <v>45383</v>
      </c>
      <c r="I30" s="269"/>
      <c r="J30" s="269"/>
      <c r="K30" s="269"/>
      <c r="L30" s="269"/>
      <c r="M30" s="206"/>
      <c r="N30" s="206"/>
      <c r="O30" s="270"/>
      <c r="P30" s="206"/>
      <c r="Q30" s="206"/>
      <c r="R30" s="206"/>
      <c r="S30" s="206"/>
      <c r="T30" s="206"/>
      <c r="U30" s="50"/>
    </row>
    <row r="31" spans="2:24" s="30" customFormat="1">
      <c r="B31" s="62"/>
      <c r="C31" s="7">
        <f t="shared" ref="C31:C36" si="2">C30+1</f>
        <v>16</v>
      </c>
      <c r="D31" s="13" t="s">
        <v>518</v>
      </c>
      <c r="E31" s="48" t="s">
        <v>60</v>
      </c>
      <c r="F31" s="49">
        <v>0</v>
      </c>
      <c r="G31" s="271">
        <v>45383</v>
      </c>
      <c r="I31" s="269"/>
      <c r="J31" s="269"/>
      <c r="K31" s="269"/>
      <c r="L31" s="269"/>
      <c r="M31" s="206"/>
      <c r="N31" s="206"/>
      <c r="O31" s="270"/>
      <c r="P31" s="206"/>
      <c r="Q31" s="206"/>
      <c r="R31" s="206"/>
      <c r="S31" s="206"/>
      <c r="T31" s="206"/>
      <c r="U31" s="50"/>
    </row>
    <row r="32" spans="2:24" s="30" customFormat="1">
      <c r="B32" s="62"/>
      <c r="C32" s="7">
        <f t="shared" si="2"/>
        <v>17</v>
      </c>
      <c r="D32" s="13" t="s">
        <v>519</v>
      </c>
      <c r="E32" s="48" t="s">
        <v>60</v>
      </c>
      <c r="F32" s="49">
        <v>0</v>
      </c>
      <c r="G32" s="271">
        <v>45383</v>
      </c>
      <c r="I32" s="269"/>
      <c r="J32" s="269"/>
      <c r="K32" s="269"/>
      <c r="L32" s="269"/>
      <c r="M32" s="206"/>
      <c r="N32" s="206"/>
      <c r="O32" s="270"/>
      <c r="P32" s="206"/>
      <c r="Q32" s="206"/>
      <c r="R32" s="206"/>
      <c r="S32" s="206"/>
      <c r="T32" s="206"/>
      <c r="U32" s="50"/>
    </row>
    <row r="33" spans="2:21" s="30" customFormat="1">
      <c r="B33" s="62"/>
      <c r="C33" s="7">
        <f t="shared" si="2"/>
        <v>18</v>
      </c>
      <c r="D33" s="13" t="s">
        <v>183</v>
      </c>
      <c r="E33" s="48" t="s">
        <v>60</v>
      </c>
      <c r="F33" s="49">
        <v>0</v>
      </c>
      <c r="G33" s="271">
        <v>45383</v>
      </c>
      <c r="I33" s="269"/>
      <c r="J33" s="269"/>
      <c r="K33" s="269"/>
      <c r="L33" s="269"/>
      <c r="M33" s="206"/>
      <c r="N33" s="206"/>
      <c r="O33" s="270"/>
      <c r="P33" s="206"/>
      <c r="Q33" s="206"/>
      <c r="R33" s="206"/>
      <c r="S33" s="206"/>
      <c r="T33" s="206"/>
      <c r="U33" s="50"/>
    </row>
    <row r="34" spans="2:21" s="30" customFormat="1">
      <c r="B34" s="62"/>
      <c r="C34" s="7">
        <f t="shared" si="2"/>
        <v>19</v>
      </c>
      <c r="D34" s="13" t="s">
        <v>522</v>
      </c>
      <c r="E34" s="48" t="s">
        <v>60</v>
      </c>
      <c r="F34" s="49">
        <v>0</v>
      </c>
      <c r="G34" s="271">
        <v>45383</v>
      </c>
      <c r="I34" s="194">
        <f>SUM(I30:I33)</f>
        <v>0</v>
      </c>
      <c r="J34" s="194">
        <f t="shared" ref="J34:N34" si="3">SUM(J30:J33)</f>
        <v>0</v>
      </c>
      <c r="K34" s="194">
        <f t="shared" si="3"/>
        <v>0</v>
      </c>
      <c r="L34" s="194">
        <f t="shared" si="3"/>
        <v>0</v>
      </c>
      <c r="M34" s="194">
        <f t="shared" si="3"/>
        <v>0</v>
      </c>
      <c r="N34" s="194">
        <f t="shared" si="3"/>
        <v>0</v>
      </c>
      <c r="O34" s="270"/>
      <c r="P34" s="194">
        <f>SUM(P30:P33)</f>
        <v>0</v>
      </c>
      <c r="Q34" s="194">
        <f t="shared" ref="Q34:T34" si="4">SUM(Q30:Q33)</f>
        <v>0</v>
      </c>
      <c r="R34" s="194">
        <f t="shared" si="4"/>
        <v>0</v>
      </c>
      <c r="S34" s="194">
        <f t="shared" si="4"/>
        <v>0</v>
      </c>
      <c r="T34" s="194">
        <f t="shared" si="4"/>
        <v>0</v>
      </c>
      <c r="U34" s="50"/>
    </row>
    <row r="35" spans="2:21" s="30" customFormat="1">
      <c r="B35" s="62"/>
      <c r="C35" s="7">
        <f t="shared" si="2"/>
        <v>20</v>
      </c>
      <c r="D35" s="13" t="s">
        <v>520</v>
      </c>
      <c r="E35" s="48" t="s">
        <v>18</v>
      </c>
      <c r="F35" s="49">
        <v>2</v>
      </c>
      <c r="G35" s="271"/>
      <c r="I35" s="265"/>
      <c r="J35" s="265"/>
      <c r="K35" s="265"/>
      <c r="L35" s="265"/>
      <c r="M35" s="256"/>
      <c r="N35" s="256"/>
      <c r="O35" s="266"/>
      <c r="P35" s="256"/>
      <c r="Q35" s="256"/>
      <c r="R35" s="256"/>
      <c r="S35" s="256"/>
      <c r="T35" s="256"/>
      <c r="U35" s="50"/>
    </row>
    <row r="36" spans="2:21" s="30" customFormat="1">
      <c r="B36" s="62"/>
      <c r="C36" s="7">
        <f t="shared" si="2"/>
        <v>21</v>
      </c>
      <c r="D36" s="13" t="s">
        <v>521</v>
      </c>
      <c r="E36" s="48" t="s">
        <v>60</v>
      </c>
      <c r="F36" s="49">
        <v>0</v>
      </c>
      <c r="G36" s="271">
        <v>45383</v>
      </c>
      <c r="I36" s="194">
        <f>I34*I35</f>
        <v>0</v>
      </c>
      <c r="J36" s="194">
        <f t="shared" ref="J36:P36" si="5">J34*J35</f>
        <v>0</v>
      </c>
      <c r="K36" s="194">
        <f t="shared" si="5"/>
        <v>0</v>
      </c>
      <c r="L36" s="194">
        <f t="shared" si="5"/>
        <v>0</v>
      </c>
      <c r="M36" s="194">
        <f t="shared" si="5"/>
        <v>0</v>
      </c>
      <c r="N36" s="194">
        <f t="shared" si="5"/>
        <v>0</v>
      </c>
      <c r="O36" s="270"/>
      <c r="P36" s="194">
        <f t="shared" si="5"/>
        <v>0</v>
      </c>
      <c r="Q36" s="194">
        <f t="shared" ref="Q36" si="6">Q34*Q35</f>
        <v>0</v>
      </c>
      <c r="R36" s="194">
        <f t="shared" ref="R36" si="7">R34*R35</f>
        <v>0</v>
      </c>
      <c r="S36" s="194">
        <f t="shared" ref="S36" si="8">S34*S35</f>
        <v>0</v>
      </c>
      <c r="T36" s="194">
        <f t="shared" ref="T36" si="9">T34*T35</f>
        <v>0</v>
      </c>
      <c r="U36" s="50"/>
    </row>
    <row r="37" spans="2:21" s="30" customFormat="1">
      <c r="B37" s="62"/>
      <c r="C37" s="15"/>
      <c r="D37" s="28"/>
      <c r="E37" s="27"/>
      <c r="F37" s="15"/>
      <c r="G37" s="15"/>
      <c r="I37" s="96"/>
      <c r="J37" s="96"/>
      <c r="K37" s="96"/>
      <c r="L37" s="96"/>
      <c r="M37" s="96"/>
      <c r="N37" s="96"/>
      <c r="O37" s="191"/>
      <c r="P37" s="96"/>
      <c r="Q37" s="96"/>
      <c r="R37" s="96"/>
      <c r="S37" s="96"/>
      <c r="T37" s="96"/>
      <c r="U37" s="50"/>
    </row>
    <row r="38" spans="2:21" s="30" customFormat="1">
      <c r="B38" s="62"/>
      <c r="C38" s="46" t="s">
        <v>9</v>
      </c>
      <c r="D38" s="79" t="s">
        <v>523</v>
      </c>
      <c r="E38" s="18"/>
      <c r="F38" s="19"/>
      <c r="G38" s="19"/>
      <c r="I38" s="263"/>
      <c r="J38" s="263"/>
      <c r="K38" s="263"/>
      <c r="L38" s="263"/>
      <c r="M38" s="263"/>
      <c r="N38" s="263"/>
      <c r="O38" s="191"/>
      <c r="P38" s="263"/>
      <c r="Q38" s="263"/>
      <c r="R38" s="263"/>
      <c r="S38" s="263"/>
      <c r="T38" s="263"/>
      <c r="U38" s="50"/>
    </row>
    <row r="39" spans="2:21" s="30" customFormat="1">
      <c r="B39" s="62"/>
      <c r="C39" s="7">
        <f>C36+1</f>
        <v>22</v>
      </c>
      <c r="D39" s="13" t="s">
        <v>526</v>
      </c>
      <c r="E39" s="48" t="s">
        <v>60</v>
      </c>
      <c r="F39" s="49">
        <v>0</v>
      </c>
      <c r="G39" s="271">
        <v>45383</v>
      </c>
      <c r="I39" s="269"/>
      <c r="J39" s="269"/>
      <c r="K39" s="269"/>
      <c r="L39" s="269"/>
      <c r="M39" s="206"/>
      <c r="N39" s="206"/>
      <c r="O39" s="270"/>
      <c r="P39" s="206"/>
      <c r="Q39" s="206"/>
      <c r="R39" s="206"/>
      <c r="S39" s="206"/>
      <c r="T39" s="206"/>
      <c r="U39" s="50"/>
    </row>
    <row r="40" spans="2:21" s="30" customFormat="1">
      <c r="B40" s="62"/>
      <c r="C40" s="7">
        <f t="shared" ref="C40:C41" si="10">C39+1</f>
        <v>23</v>
      </c>
      <c r="D40" s="13" t="s">
        <v>524</v>
      </c>
      <c r="E40" s="48" t="s">
        <v>18</v>
      </c>
      <c r="F40" s="49">
        <v>2</v>
      </c>
      <c r="G40" s="271"/>
      <c r="I40" s="259"/>
      <c r="J40" s="259"/>
      <c r="K40" s="259"/>
      <c r="L40" s="259"/>
      <c r="M40" s="257"/>
      <c r="N40" s="257"/>
      <c r="O40" s="260"/>
      <c r="P40" s="257"/>
      <c r="Q40" s="257"/>
      <c r="R40" s="257"/>
      <c r="S40" s="257"/>
      <c r="T40" s="257"/>
      <c r="U40" s="50"/>
    </row>
    <row r="41" spans="2:21" s="30" customFormat="1">
      <c r="B41" s="62"/>
      <c r="C41" s="7">
        <f t="shared" si="10"/>
        <v>24</v>
      </c>
      <c r="D41" s="13" t="s">
        <v>525</v>
      </c>
      <c r="E41" s="48" t="s">
        <v>60</v>
      </c>
      <c r="F41" s="49">
        <v>0</v>
      </c>
      <c r="G41" s="271">
        <v>45383</v>
      </c>
      <c r="I41" s="94">
        <f>I39*I40</f>
        <v>0</v>
      </c>
      <c r="J41" s="94">
        <f t="shared" ref="J41" si="11">J39*J40</f>
        <v>0</v>
      </c>
      <c r="K41" s="94">
        <f t="shared" ref="K41" si="12">K39*K40</f>
        <v>0</v>
      </c>
      <c r="L41" s="94">
        <f t="shared" ref="L41" si="13">L39*L40</f>
        <v>0</v>
      </c>
      <c r="M41" s="94">
        <f t="shared" ref="M41" si="14">M39*M40</f>
        <v>0</v>
      </c>
      <c r="N41" s="94">
        <f t="shared" ref="N41" si="15">N39*N40</f>
        <v>0</v>
      </c>
      <c r="O41" s="191"/>
      <c r="P41" s="94">
        <f t="shared" ref="P41" si="16">P39*P40</f>
        <v>0</v>
      </c>
      <c r="Q41" s="94">
        <f t="shared" ref="Q41" si="17">Q39*Q40</f>
        <v>0</v>
      </c>
      <c r="R41" s="94">
        <f t="shared" ref="R41" si="18">R39*R40</f>
        <v>0</v>
      </c>
      <c r="S41" s="94">
        <f t="shared" ref="S41" si="19">S39*S40</f>
        <v>0</v>
      </c>
      <c r="T41" s="94">
        <f t="shared" ref="T41" si="20">T39*T40</f>
        <v>0</v>
      </c>
      <c r="U41" s="50"/>
    </row>
    <row r="42" spans="2:21" s="30" customFormat="1">
      <c r="B42" s="62"/>
      <c r="C42" s="15"/>
      <c r="D42" s="28"/>
      <c r="E42" s="27"/>
      <c r="F42" s="15"/>
      <c r="G42" s="15"/>
      <c r="I42" s="96"/>
      <c r="J42" s="96"/>
      <c r="K42" s="96"/>
      <c r="L42" s="96"/>
      <c r="M42" s="96"/>
      <c r="N42" s="96"/>
      <c r="O42" s="191"/>
      <c r="P42" s="96"/>
      <c r="Q42" s="96"/>
      <c r="R42" s="96"/>
      <c r="S42" s="96"/>
      <c r="T42" s="96"/>
      <c r="U42" s="50"/>
    </row>
    <row r="43" spans="2:21" s="30" customFormat="1">
      <c r="B43" s="62"/>
      <c r="C43" s="46" t="s">
        <v>10</v>
      </c>
      <c r="D43" s="79" t="s">
        <v>527</v>
      </c>
      <c r="E43" s="18"/>
      <c r="F43" s="19"/>
      <c r="G43" s="19"/>
      <c r="I43" s="263"/>
      <c r="J43" s="263"/>
      <c r="K43" s="263"/>
      <c r="L43" s="263"/>
      <c r="M43" s="263"/>
      <c r="N43" s="263"/>
      <c r="O43" s="191"/>
      <c r="P43" s="263"/>
      <c r="Q43" s="263"/>
      <c r="R43" s="263"/>
      <c r="S43" s="263"/>
      <c r="T43" s="263"/>
      <c r="U43" s="50"/>
    </row>
    <row r="44" spans="2:21" s="30" customFormat="1">
      <c r="B44" s="62"/>
      <c r="C44" s="7">
        <f>C41+1</f>
        <v>25</v>
      </c>
      <c r="D44" s="13" t="s">
        <v>530</v>
      </c>
      <c r="E44" s="48" t="s">
        <v>60</v>
      </c>
      <c r="F44" s="49">
        <v>0</v>
      </c>
      <c r="G44" s="271">
        <v>45383</v>
      </c>
      <c r="I44" s="269"/>
      <c r="J44" s="269"/>
      <c r="K44" s="269"/>
      <c r="L44" s="269"/>
      <c r="M44" s="206"/>
      <c r="N44" s="206"/>
      <c r="O44" s="270"/>
      <c r="P44" s="206"/>
      <c r="Q44" s="206"/>
      <c r="R44" s="206"/>
      <c r="S44" s="206"/>
      <c r="T44" s="206"/>
      <c r="U44" s="50"/>
    </row>
    <row r="45" spans="2:21" s="30" customFormat="1">
      <c r="B45" s="62"/>
      <c r="C45" s="7">
        <f t="shared" ref="C45:C46" si="21">C44+1</f>
        <v>26</v>
      </c>
      <c r="D45" s="13" t="s">
        <v>528</v>
      </c>
      <c r="E45" s="48" t="s">
        <v>18</v>
      </c>
      <c r="F45" s="49">
        <v>2</v>
      </c>
      <c r="G45" s="271"/>
      <c r="I45" s="259"/>
      <c r="J45" s="259"/>
      <c r="K45" s="259"/>
      <c r="L45" s="259"/>
      <c r="M45" s="257"/>
      <c r="N45" s="257"/>
      <c r="O45" s="260"/>
      <c r="P45" s="257"/>
      <c r="Q45" s="257"/>
      <c r="R45" s="257"/>
      <c r="S45" s="257"/>
      <c r="T45" s="257"/>
      <c r="U45" s="50"/>
    </row>
    <row r="46" spans="2:21" s="30" customFormat="1">
      <c r="B46" s="62"/>
      <c r="C46" s="7">
        <f t="shared" si="21"/>
        <v>27</v>
      </c>
      <c r="D46" s="13" t="s">
        <v>529</v>
      </c>
      <c r="E46" s="48" t="s">
        <v>60</v>
      </c>
      <c r="F46" s="49">
        <v>0</v>
      </c>
      <c r="G46" s="271">
        <v>45383</v>
      </c>
      <c r="I46" s="94">
        <f>I44*I45</f>
        <v>0</v>
      </c>
      <c r="J46" s="94">
        <f t="shared" ref="J46:P46" si="22">J44*J45</f>
        <v>0</v>
      </c>
      <c r="K46" s="94">
        <f t="shared" si="22"/>
        <v>0</v>
      </c>
      <c r="L46" s="94">
        <f t="shared" si="22"/>
        <v>0</v>
      </c>
      <c r="M46" s="94">
        <f t="shared" si="22"/>
        <v>0</v>
      </c>
      <c r="N46" s="94">
        <f t="shared" si="22"/>
        <v>0</v>
      </c>
      <c r="O46" s="191"/>
      <c r="P46" s="94">
        <f t="shared" si="22"/>
        <v>0</v>
      </c>
      <c r="Q46" s="94">
        <f t="shared" ref="Q46" si="23">Q44*Q45</f>
        <v>0</v>
      </c>
      <c r="R46" s="94">
        <f t="shared" ref="R46" si="24">R44*R45</f>
        <v>0</v>
      </c>
      <c r="S46" s="94">
        <f t="shared" ref="S46" si="25">S44*S45</f>
        <v>0</v>
      </c>
      <c r="T46" s="94">
        <f t="shared" ref="T46" si="26">T44*T45</f>
        <v>0</v>
      </c>
      <c r="U46" s="50"/>
    </row>
    <row r="47" spans="2:21" s="30" customFormat="1" ht="16" thickBot="1">
      <c r="B47" s="51"/>
      <c r="C47" s="52"/>
      <c r="D47" s="89"/>
      <c r="E47" s="52"/>
      <c r="F47" s="52"/>
      <c r="G47" s="52"/>
      <c r="H47" s="52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3"/>
    </row>
    <row r="48" spans="2:21" s="30" customFormat="1">
      <c r="D48" s="80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</row>
    <row r="49" spans="4:20" s="30" customFormat="1">
      <c r="D49" s="80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</row>
    <row r="50" spans="4:20" s="30" customFormat="1">
      <c r="D50" s="80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</row>
    <row r="51" spans="4:20" s="30" customFormat="1">
      <c r="D51" s="80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</row>
    <row r="52" spans="4:20" s="30" customFormat="1">
      <c r="D52" s="80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</row>
    <row r="53" spans="4:20" s="30" customFormat="1">
      <c r="D53" s="80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</row>
    <row r="54" spans="4:20" s="30" customFormat="1">
      <c r="D54" s="80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</row>
    <row r="55" spans="4:20" s="30" customFormat="1">
      <c r="D55" s="80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</row>
    <row r="56" spans="4:20" s="30" customFormat="1">
      <c r="D56" s="80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</row>
    <row r="57" spans="4:20" s="30" customFormat="1">
      <c r="D57" s="80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</row>
    <row r="58" spans="4:20" s="30" customFormat="1">
      <c r="D58" s="80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</row>
    <row r="59" spans="4:20" s="30" customFormat="1">
      <c r="D59" s="80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</row>
    <row r="60" spans="4:20" s="30" customFormat="1">
      <c r="D60" s="80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</row>
    <row r="61" spans="4:20" s="30" customFormat="1">
      <c r="D61" s="80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</row>
    <row r="62" spans="4:20" s="30" customFormat="1">
      <c r="D62" s="80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</row>
    <row r="63" spans="4:20" s="30" customFormat="1">
      <c r="D63" s="80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</row>
    <row r="64" spans="4:20" s="30" customFormat="1">
      <c r="D64" s="80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</row>
    <row r="65" spans="4:20" s="30" customFormat="1">
      <c r="D65" s="80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</row>
    <row r="66" spans="4:20" s="30" customFormat="1">
      <c r="D66" s="80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</row>
    <row r="67" spans="4:20" s="30" customFormat="1">
      <c r="D67" s="80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</row>
    <row r="68" spans="4:20" s="30" customFormat="1">
      <c r="D68" s="80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</row>
    <row r="69" spans="4:20" s="30" customFormat="1">
      <c r="D69" s="80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</row>
    <row r="70" spans="4:20" s="30" customFormat="1">
      <c r="D70" s="80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</row>
    <row r="71" spans="4:20" s="30" customFormat="1">
      <c r="D71" s="80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</row>
    <row r="72" spans="4:20" s="30" customFormat="1">
      <c r="D72" s="80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</row>
    <row r="73" spans="4:20" s="30" customFormat="1">
      <c r="D73" s="80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</row>
    <row r="74" spans="4:20" s="30" customFormat="1">
      <c r="D74" s="80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</row>
    <row r="75" spans="4:20" s="30" customFormat="1">
      <c r="D75" s="80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</row>
    <row r="76" spans="4:20" s="30" customFormat="1">
      <c r="D76" s="80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</row>
    <row r="77" spans="4:20" s="30" customFormat="1">
      <c r="D77" s="80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</row>
    <row r="78" spans="4:20" s="30" customFormat="1">
      <c r="D78" s="80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</row>
    <row r="79" spans="4:20" s="30" customFormat="1">
      <c r="D79" s="80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</row>
    <row r="80" spans="4:20" s="30" customFormat="1">
      <c r="D80" s="80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</row>
    <row r="81" spans="4:20" s="30" customFormat="1">
      <c r="D81" s="80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</row>
    <row r="82" spans="4:20" s="30" customFormat="1">
      <c r="D82" s="80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</row>
    <row r="83" spans="4:20" s="30" customFormat="1">
      <c r="D83" s="80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</row>
    <row r="84" spans="4:20" s="30" customFormat="1">
      <c r="D84" s="80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</row>
    <row r="85" spans="4:20" s="30" customFormat="1">
      <c r="D85" s="80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</row>
    <row r="86" spans="4:20" s="30" customFormat="1">
      <c r="D86" s="80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</row>
    <row r="87" spans="4:20" s="30" customFormat="1">
      <c r="D87" s="80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</row>
    <row r="88" spans="4:20" s="30" customFormat="1">
      <c r="D88" s="80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</row>
    <row r="89" spans="4:20" s="30" customFormat="1">
      <c r="D89" s="80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</row>
    <row r="90" spans="4:20" s="30" customFormat="1">
      <c r="D90" s="80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</row>
    <row r="91" spans="4:20" s="30" customFormat="1">
      <c r="D91" s="80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</row>
    <row r="92" spans="4:20" s="30" customFormat="1">
      <c r="D92" s="80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</row>
    <row r="93" spans="4:20" s="30" customFormat="1">
      <c r="D93" s="80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</row>
    <row r="94" spans="4:20" s="30" customFormat="1">
      <c r="D94" s="80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</row>
    <row r="95" spans="4:20" s="30" customFormat="1">
      <c r="D95" s="80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</row>
    <row r="96" spans="4:20" s="30" customFormat="1">
      <c r="D96" s="80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</row>
    <row r="97" spans="4:20" s="30" customFormat="1">
      <c r="D97" s="80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</row>
    <row r="98" spans="4:20" s="30" customFormat="1">
      <c r="D98" s="80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</row>
    <row r="99" spans="4:20" s="30" customFormat="1">
      <c r="D99" s="80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</row>
    <row r="100" spans="4:20" s="30" customFormat="1">
      <c r="D100" s="80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</row>
    <row r="101" spans="4:20" s="30" customFormat="1">
      <c r="D101" s="80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</row>
    <row r="102" spans="4:20" s="30" customFormat="1">
      <c r="D102" s="80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</row>
    <row r="103" spans="4:20" s="30" customFormat="1">
      <c r="D103" s="80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</row>
    <row r="104" spans="4:20" s="30" customFormat="1">
      <c r="D104" s="80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</row>
    <row r="105" spans="4:20" s="30" customFormat="1">
      <c r="D105" s="80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</row>
    <row r="106" spans="4:20" s="30" customFormat="1">
      <c r="D106" s="80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</row>
    <row r="107" spans="4:20" s="30" customFormat="1">
      <c r="D107" s="80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</row>
    <row r="108" spans="4:20" s="30" customFormat="1">
      <c r="D108" s="80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</row>
    <row r="109" spans="4:20" s="30" customFormat="1">
      <c r="D109" s="80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</row>
    <row r="110" spans="4:20" s="30" customFormat="1">
      <c r="D110" s="80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</row>
    <row r="111" spans="4:20" s="30" customFormat="1">
      <c r="D111" s="80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</row>
    <row r="112" spans="4:20" s="30" customFormat="1">
      <c r="D112" s="80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</row>
    <row r="113" spans="4:20" s="30" customFormat="1">
      <c r="D113" s="80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</row>
    <row r="114" spans="4:20" s="30" customFormat="1">
      <c r="D114" s="80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</row>
    <row r="115" spans="4:20" s="30" customFormat="1">
      <c r="D115" s="80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</row>
    <row r="116" spans="4:20" s="30" customFormat="1">
      <c r="D116" s="80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</row>
    <row r="117" spans="4:20" s="30" customFormat="1">
      <c r="D117" s="80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</row>
    <row r="118" spans="4:20" s="30" customFormat="1">
      <c r="D118" s="80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</row>
    <row r="119" spans="4:20" s="30" customFormat="1">
      <c r="D119" s="80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</row>
    <row r="120" spans="4:20" s="30" customFormat="1">
      <c r="D120" s="80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</row>
    <row r="121" spans="4:20" s="30" customFormat="1">
      <c r="D121" s="80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</row>
    <row r="122" spans="4:20" s="30" customFormat="1">
      <c r="D122" s="80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</row>
    <row r="123" spans="4:20" s="30" customFormat="1">
      <c r="D123" s="80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</row>
    <row r="124" spans="4:20" s="30" customFormat="1">
      <c r="D124" s="80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</row>
    <row r="125" spans="4:20" s="30" customFormat="1">
      <c r="D125" s="80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</row>
    <row r="126" spans="4:20" s="30" customFormat="1">
      <c r="D126" s="80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</row>
    <row r="127" spans="4:20" s="30" customFormat="1">
      <c r="D127" s="80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</row>
    <row r="128" spans="4:20" s="30" customFormat="1">
      <c r="D128" s="80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</row>
    <row r="129" spans="4:20" s="30" customFormat="1">
      <c r="D129" s="80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</row>
    <row r="130" spans="4:20" s="30" customFormat="1">
      <c r="D130" s="80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</row>
    <row r="131" spans="4:20" s="30" customFormat="1">
      <c r="D131" s="80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</row>
    <row r="132" spans="4:20" s="30" customFormat="1">
      <c r="D132" s="80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</row>
    <row r="133" spans="4:20" s="30" customFormat="1">
      <c r="D133" s="80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</row>
    <row r="134" spans="4:20" s="30" customFormat="1">
      <c r="D134" s="80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</row>
    <row r="135" spans="4:20" s="30" customFormat="1">
      <c r="D135" s="80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</row>
    <row r="136" spans="4:20" s="30" customFormat="1">
      <c r="D136" s="80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</row>
    <row r="137" spans="4:20" s="30" customFormat="1">
      <c r="D137" s="80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</row>
    <row r="138" spans="4:20" s="30" customFormat="1">
      <c r="D138" s="80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</row>
    <row r="139" spans="4:20" s="30" customFormat="1">
      <c r="D139" s="80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</row>
    <row r="140" spans="4:20" s="30" customFormat="1">
      <c r="D140" s="80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</row>
    <row r="141" spans="4:20" s="30" customFormat="1">
      <c r="D141" s="80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</row>
    <row r="142" spans="4:20" s="30" customFormat="1">
      <c r="D142" s="80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</row>
    <row r="143" spans="4:20" s="30" customFormat="1">
      <c r="D143" s="80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</row>
    <row r="144" spans="4:20" s="30" customFormat="1">
      <c r="D144" s="80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</row>
    <row r="145" spans="4:20" s="30" customFormat="1">
      <c r="D145" s="80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</row>
    <row r="146" spans="4:20" s="30" customFormat="1">
      <c r="D146" s="80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</row>
    <row r="147" spans="4:20" s="30" customFormat="1">
      <c r="D147" s="80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</row>
    <row r="148" spans="4:20" s="30" customFormat="1">
      <c r="D148" s="80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</row>
    <row r="149" spans="4:20" s="30" customFormat="1">
      <c r="D149" s="80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</row>
    <row r="150" spans="4:20" s="30" customFormat="1">
      <c r="D150" s="80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</row>
    <row r="151" spans="4:20" s="30" customFormat="1">
      <c r="D151" s="80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</row>
    <row r="152" spans="4:20" s="30" customFormat="1">
      <c r="D152" s="80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</row>
    <row r="153" spans="4:20" s="30" customFormat="1">
      <c r="D153" s="80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</row>
    <row r="154" spans="4:20" s="30" customFormat="1">
      <c r="D154" s="80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</row>
    <row r="155" spans="4:20" s="30" customFormat="1">
      <c r="D155" s="80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</row>
    <row r="156" spans="4:20" s="30" customFormat="1">
      <c r="D156" s="80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</row>
    <row r="157" spans="4:20" s="30" customFormat="1">
      <c r="D157" s="80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</row>
    <row r="158" spans="4:20" s="30" customFormat="1">
      <c r="D158" s="80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</row>
    <row r="159" spans="4:20" s="30" customFormat="1">
      <c r="D159" s="80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</row>
    <row r="160" spans="4:20" s="30" customFormat="1">
      <c r="D160" s="80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</row>
    <row r="161" spans="4:20" s="30" customFormat="1">
      <c r="D161" s="80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</row>
    <row r="162" spans="4:20" s="30" customFormat="1">
      <c r="D162" s="80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</row>
    <row r="163" spans="4:20" s="30" customFormat="1">
      <c r="D163" s="80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</row>
    <row r="164" spans="4:20" s="30" customFormat="1">
      <c r="D164" s="80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</row>
    <row r="165" spans="4:20" s="30" customFormat="1">
      <c r="D165" s="80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</row>
    <row r="166" spans="4:20" s="30" customFormat="1">
      <c r="D166" s="80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</row>
    <row r="167" spans="4:20" s="30" customFormat="1">
      <c r="D167" s="80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</row>
    <row r="168" spans="4:20" s="30" customFormat="1">
      <c r="D168" s="80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</row>
    <row r="169" spans="4:20" s="30" customFormat="1">
      <c r="D169" s="80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</row>
    <row r="170" spans="4:20" s="30" customFormat="1">
      <c r="D170" s="80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</row>
    <row r="171" spans="4:20" s="30" customFormat="1">
      <c r="D171" s="80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</row>
    <row r="172" spans="4:20" s="30" customFormat="1">
      <c r="D172" s="80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</row>
    <row r="173" spans="4:20" s="30" customFormat="1">
      <c r="D173" s="80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</row>
    <row r="174" spans="4:20" s="30" customFormat="1">
      <c r="D174" s="80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</row>
    <row r="175" spans="4:20" s="30" customFormat="1">
      <c r="D175" s="80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</row>
    <row r="176" spans="4:20" s="30" customFormat="1">
      <c r="D176" s="80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</row>
    <row r="177" spans="4:20" s="30" customFormat="1">
      <c r="D177" s="80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</row>
    <row r="178" spans="4:20" s="30" customFormat="1">
      <c r="D178" s="80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</row>
    <row r="179" spans="4:20" s="30" customFormat="1">
      <c r="D179" s="80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</row>
    <row r="180" spans="4:20" s="30" customFormat="1">
      <c r="D180" s="80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</row>
    <row r="181" spans="4:20" s="30" customFormat="1">
      <c r="D181" s="80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</row>
    <row r="182" spans="4:20" s="30" customFormat="1">
      <c r="D182" s="80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</row>
    <row r="183" spans="4:20" s="30" customFormat="1">
      <c r="D183" s="80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</row>
    <row r="184" spans="4:20" s="30" customFormat="1">
      <c r="D184" s="80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</row>
    <row r="185" spans="4:20" s="30" customFormat="1">
      <c r="D185" s="80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</row>
    <row r="186" spans="4:20" s="30" customFormat="1">
      <c r="D186" s="80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</row>
    <row r="187" spans="4:20" s="30" customFormat="1">
      <c r="D187" s="80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</row>
    <row r="188" spans="4:20" s="30" customFormat="1">
      <c r="D188" s="80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</row>
    <row r="189" spans="4:20" s="30" customFormat="1">
      <c r="D189" s="80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</row>
    <row r="190" spans="4:20" s="30" customFormat="1">
      <c r="D190" s="80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</row>
    <row r="191" spans="4:20" s="30" customFormat="1">
      <c r="D191" s="80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</row>
    <row r="192" spans="4:20" s="30" customFormat="1">
      <c r="D192" s="80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</row>
    <row r="193" spans="4:20" s="30" customFormat="1">
      <c r="D193" s="80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</row>
    <row r="194" spans="4:20" s="30" customFormat="1">
      <c r="D194" s="80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</row>
    <row r="195" spans="4:20" s="30" customFormat="1">
      <c r="D195" s="80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</row>
    <row r="196" spans="4:20" s="30" customFormat="1">
      <c r="D196" s="80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</row>
    <row r="197" spans="4:20" s="30" customFormat="1">
      <c r="D197" s="80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</row>
    <row r="198" spans="4:20" s="30" customFormat="1">
      <c r="D198" s="80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</row>
    <row r="199" spans="4:20" s="30" customFormat="1">
      <c r="D199" s="80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</row>
    <row r="200" spans="4:20" s="30" customFormat="1">
      <c r="D200" s="80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</row>
    <row r="201" spans="4:20" s="30" customFormat="1">
      <c r="D201" s="80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</row>
    <row r="202" spans="4:20" s="30" customFormat="1">
      <c r="D202" s="80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</row>
    <row r="203" spans="4:20" s="30" customFormat="1">
      <c r="D203" s="80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</row>
    <row r="204" spans="4:20" s="30" customFormat="1">
      <c r="D204" s="80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</row>
    <row r="205" spans="4:20" s="30" customFormat="1">
      <c r="D205" s="80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</row>
    <row r="206" spans="4:20" s="30" customFormat="1">
      <c r="D206" s="80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</row>
    <row r="207" spans="4:20" s="30" customFormat="1">
      <c r="D207" s="80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</row>
    <row r="208" spans="4:20" s="30" customFormat="1">
      <c r="D208" s="80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</row>
    <row r="209" spans="4:20" s="30" customFormat="1">
      <c r="D209" s="80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</row>
    <row r="210" spans="4:20" s="30" customFormat="1">
      <c r="D210" s="80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</row>
    <row r="211" spans="4:20" s="30" customFormat="1">
      <c r="D211" s="80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</row>
    <row r="212" spans="4:20" s="30" customFormat="1">
      <c r="D212" s="80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</row>
    <row r="213" spans="4:20" s="30" customFormat="1">
      <c r="D213" s="80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</row>
    <row r="214" spans="4:20" s="30" customFormat="1">
      <c r="D214" s="80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</row>
    <row r="215" spans="4:20" s="30" customFormat="1">
      <c r="D215" s="80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</row>
    <row r="216" spans="4:20" s="30" customFormat="1">
      <c r="D216" s="80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</row>
    <row r="217" spans="4:20" s="30" customFormat="1">
      <c r="D217" s="80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</row>
    <row r="218" spans="4:20" s="30" customFormat="1">
      <c r="D218" s="80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</row>
    <row r="219" spans="4:20" s="30" customFormat="1">
      <c r="D219" s="80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</row>
    <row r="220" spans="4:20" s="30" customFormat="1">
      <c r="D220" s="80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</row>
    <row r="221" spans="4:20" s="30" customFormat="1">
      <c r="D221" s="80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</row>
    <row r="222" spans="4:20" s="30" customFormat="1">
      <c r="D222" s="80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</row>
    <row r="223" spans="4:20" s="30" customFormat="1">
      <c r="D223" s="80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</row>
    <row r="224" spans="4:20" s="30" customFormat="1">
      <c r="D224" s="80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</row>
    <row r="225" spans="4:20" s="30" customFormat="1">
      <c r="D225" s="80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</row>
    <row r="226" spans="4:20" s="30" customFormat="1">
      <c r="D226" s="80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</row>
    <row r="227" spans="4:20" s="30" customFormat="1">
      <c r="D227" s="80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</row>
    <row r="228" spans="4:20" s="30" customFormat="1">
      <c r="D228" s="80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</row>
    <row r="229" spans="4:20" s="30" customFormat="1">
      <c r="D229" s="80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</row>
    <row r="230" spans="4:20" s="30" customFormat="1">
      <c r="D230" s="80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</row>
    <row r="231" spans="4:20" s="30" customFormat="1">
      <c r="D231" s="80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</row>
    <row r="232" spans="4:20" s="30" customFormat="1">
      <c r="D232" s="80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</row>
    <row r="233" spans="4:20" s="30" customFormat="1">
      <c r="D233" s="80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</row>
    <row r="234" spans="4:20" s="30" customFormat="1">
      <c r="D234" s="80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</row>
    <row r="235" spans="4:20" s="30" customFormat="1">
      <c r="D235" s="80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</row>
    <row r="236" spans="4:20" s="30" customFormat="1">
      <c r="D236" s="80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</row>
    <row r="237" spans="4:20" s="30" customFormat="1">
      <c r="D237" s="80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</row>
    <row r="238" spans="4:20" s="30" customFormat="1">
      <c r="D238" s="80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</row>
    <row r="239" spans="4:20" s="30" customFormat="1">
      <c r="D239" s="80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</row>
    <row r="240" spans="4:20" s="30" customFormat="1">
      <c r="D240" s="80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</row>
    <row r="241" spans="4:20" s="30" customFormat="1">
      <c r="D241" s="80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</row>
    <row r="242" spans="4:20" s="30" customFormat="1">
      <c r="D242" s="80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</row>
    <row r="243" spans="4:20" s="30" customFormat="1">
      <c r="D243" s="80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</row>
    <row r="244" spans="4:20" s="30" customFormat="1">
      <c r="D244" s="80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</row>
    <row r="245" spans="4:20" s="30" customFormat="1">
      <c r="D245" s="80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</row>
    <row r="246" spans="4:20" s="30" customFormat="1">
      <c r="D246" s="80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</row>
    <row r="247" spans="4:20" s="30" customFormat="1">
      <c r="D247" s="80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</row>
    <row r="248" spans="4:20" s="30" customFormat="1">
      <c r="D248" s="80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</row>
    <row r="249" spans="4:20" s="30" customFormat="1">
      <c r="D249" s="80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</row>
    <row r="250" spans="4:20" s="30" customFormat="1">
      <c r="D250" s="80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</row>
    <row r="251" spans="4:20" s="30" customFormat="1">
      <c r="D251" s="80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</row>
    <row r="252" spans="4:20" s="30" customFormat="1">
      <c r="D252" s="80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</row>
    <row r="253" spans="4:20" s="30" customFormat="1">
      <c r="D253" s="80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</row>
    <row r="254" spans="4:20" s="30" customFormat="1">
      <c r="D254" s="80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91"/>
      <c r="T254" s="191"/>
    </row>
    <row r="255" spans="4:20" s="30" customFormat="1">
      <c r="D255" s="80"/>
      <c r="I255" s="191"/>
      <c r="J255" s="191"/>
      <c r="K255" s="191"/>
      <c r="L255" s="191"/>
      <c r="M255" s="191"/>
      <c r="N255" s="191"/>
      <c r="O255" s="191"/>
      <c r="P255" s="191"/>
      <c r="Q255" s="191"/>
      <c r="R255" s="191"/>
      <c r="S255" s="191"/>
      <c r="T255" s="191"/>
    </row>
    <row r="256" spans="4:20" s="30" customFormat="1">
      <c r="D256" s="80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/>
      <c r="T256" s="191"/>
    </row>
    <row r="257" spans="4:20" s="30" customFormat="1">
      <c r="D257" s="80"/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</row>
    <row r="258" spans="4:20" s="30" customFormat="1">
      <c r="D258" s="80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</row>
    <row r="259" spans="4:20" s="30" customFormat="1">
      <c r="D259" s="80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</row>
    <row r="260" spans="4:20" s="30" customFormat="1">
      <c r="D260" s="80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</row>
    <row r="261" spans="4:20" s="30" customFormat="1">
      <c r="D261" s="80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</row>
    <row r="262" spans="4:20" s="30" customFormat="1">
      <c r="D262" s="80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</row>
    <row r="263" spans="4:20" s="30" customFormat="1">
      <c r="D263" s="80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</row>
    <row r="264" spans="4:20" s="30" customFormat="1">
      <c r="D264" s="80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</row>
    <row r="265" spans="4:20" s="30" customFormat="1">
      <c r="D265" s="80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</row>
    <row r="266" spans="4:20" s="30" customFormat="1">
      <c r="D266" s="80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</row>
    <row r="267" spans="4:20" s="30" customFormat="1">
      <c r="D267" s="80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</row>
    <row r="268" spans="4:20" s="30" customFormat="1">
      <c r="D268" s="80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</row>
    <row r="269" spans="4:20" s="30" customFormat="1">
      <c r="D269" s="80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</row>
    <row r="270" spans="4:20" s="30" customFormat="1">
      <c r="D270" s="80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</row>
    <row r="271" spans="4:20" s="30" customFormat="1">
      <c r="D271" s="80"/>
      <c r="I271" s="191"/>
      <c r="J271" s="191"/>
      <c r="K271" s="191"/>
      <c r="L271" s="191"/>
      <c r="M271" s="191"/>
      <c r="N271" s="191"/>
      <c r="O271" s="191"/>
      <c r="P271" s="191"/>
      <c r="Q271" s="191"/>
      <c r="R271" s="191"/>
      <c r="S271" s="191"/>
      <c r="T271" s="191"/>
    </row>
    <row r="272" spans="4:20" s="30" customFormat="1">
      <c r="D272" s="80"/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</row>
    <row r="273" spans="4:20" s="30" customFormat="1">
      <c r="D273" s="80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</row>
    <row r="274" spans="4:20" s="30" customFormat="1">
      <c r="D274" s="80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</row>
    <row r="275" spans="4:20" s="30" customFormat="1">
      <c r="D275" s="80"/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</row>
    <row r="276" spans="4:20" s="30" customFormat="1">
      <c r="D276" s="80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191"/>
    </row>
    <row r="277" spans="4:20" s="30" customFormat="1">
      <c r="D277" s="80"/>
      <c r="I277" s="191"/>
      <c r="J277" s="191"/>
      <c r="K277" s="191"/>
      <c r="L277" s="191"/>
      <c r="M277" s="191"/>
      <c r="N277" s="191"/>
      <c r="O277" s="191"/>
      <c r="P277" s="191"/>
      <c r="Q277" s="191"/>
      <c r="R277" s="191"/>
      <c r="S277" s="191"/>
      <c r="T277" s="191"/>
    </row>
    <row r="278" spans="4:20" s="30" customFormat="1">
      <c r="D278" s="80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</row>
    <row r="279" spans="4:20" s="30" customFormat="1">
      <c r="D279" s="80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</row>
    <row r="280" spans="4:20" s="30" customFormat="1">
      <c r="D280" s="80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</row>
    <row r="281" spans="4:20" s="30" customFormat="1">
      <c r="D281" s="80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</row>
    <row r="282" spans="4:20" s="30" customFormat="1">
      <c r="D282" s="80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</row>
    <row r="283" spans="4:20" s="30" customFormat="1">
      <c r="D283" s="80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</row>
    <row r="284" spans="4:20" s="30" customFormat="1">
      <c r="D284" s="80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</row>
    <row r="285" spans="4:20" s="30" customFormat="1">
      <c r="D285" s="80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</row>
    <row r="286" spans="4:20" s="30" customFormat="1">
      <c r="D286" s="80"/>
      <c r="I286" s="191"/>
      <c r="J286" s="191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</row>
    <row r="287" spans="4:20" s="30" customFormat="1">
      <c r="D287" s="80"/>
      <c r="I287" s="191"/>
      <c r="J287" s="191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</row>
    <row r="288" spans="4:20" s="30" customFormat="1">
      <c r="D288" s="80"/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</row>
    <row r="289" spans="4:20" s="30" customFormat="1">
      <c r="D289" s="80"/>
      <c r="I289" s="191"/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</row>
    <row r="290" spans="4:20" s="30" customFormat="1">
      <c r="D290" s="80"/>
      <c r="I290" s="191"/>
      <c r="J290" s="191"/>
      <c r="K290" s="191"/>
      <c r="L290" s="191"/>
      <c r="M290" s="191"/>
      <c r="N290" s="191"/>
      <c r="O290" s="191"/>
      <c r="P290" s="191"/>
      <c r="Q290" s="191"/>
      <c r="R290" s="191"/>
      <c r="S290" s="191"/>
      <c r="T290" s="191"/>
    </row>
    <row r="291" spans="4:20" s="30" customFormat="1">
      <c r="D291" s="80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</row>
    <row r="292" spans="4:20" s="30" customFormat="1">
      <c r="D292" s="80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</row>
    <row r="293" spans="4:20" s="30" customFormat="1">
      <c r="D293" s="80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</row>
    <row r="294" spans="4:20" s="30" customFormat="1">
      <c r="D294" s="80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</row>
    <row r="295" spans="4:20" s="30" customFormat="1">
      <c r="D295" s="80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</row>
    <row r="296" spans="4:20" s="30" customFormat="1">
      <c r="D296" s="80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</row>
    <row r="297" spans="4:20" s="30" customFormat="1">
      <c r="D297" s="80"/>
      <c r="I297" s="191"/>
      <c r="J297" s="191"/>
      <c r="K297" s="191"/>
      <c r="L297" s="191"/>
      <c r="M297" s="191"/>
      <c r="N297" s="191"/>
      <c r="O297" s="191"/>
      <c r="P297" s="191"/>
      <c r="Q297" s="191"/>
      <c r="R297" s="191"/>
      <c r="S297" s="191"/>
      <c r="T297" s="191"/>
    </row>
    <row r="298" spans="4:20" s="30" customFormat="1">
      <c r="D298" s="80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</row>
    <row r="299" spans="4:20" s="30" customFormat="1">
      <c r="D299" s="80"/>
      <c r="I299" s="191"/>
      <c r="J299" s="191"/>
      <c r="K299" s="191"/>
      <c r="L299" s="191"/>
      <c r="M299" s="191"/>
      <c r="N299" s="191"/>
      <c r="O299" s="191"/>
      <c r="P299" s="191"/>
      <c r="Q299" s="191"/>
      <c r="R299" s="191"/>
      <c r="S299" s="191"/>
      <c r="T299" s="191"/>
    </row>
    <row r="300" spans="4:20" s="30" customFormat="1">
      <c r="D300" s="80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</row>
    <row r="301" spans="4:20" s="30" customFormat="1">
      <c r="D301" s="80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</row>
    <row r="302" spans="4:20" s="30" customFormat="1">
      <c r="D302" s="80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</row>
    <row r="303" spans="4:20" s="30" customFormat="1">
      <c r="D303" s="80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</row>
    <row r="304" spans="4:20" s="30" customFormat="1">
      <c r="D304" s="80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</row>
    <row r="305" spans="4:20" s="30" customFormat="1">
      <c r="D305" s="80"/>
      <c r="I305" s="191"/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</row>
    <row r="306" spans="4:20" s="30" customFormat="1">
      <c r="D306" s="80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</row>
    <row r="307" spans="4:20" s="30" customFormat="1">
      <c r="D307" s="80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</row>
    <row r="308" spans="4:20" s="30" customFormat="1">
      <c r="D308" s="80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</row>
    <row r="309" spans="4:20" s="30" customFormat="1">
      <c r="D309" s="80"/>
      <c r="I309" s="191"/>
      <c r="J309" s="191"/>
      <c r="K309" s="191"/>
      <c r="L309" s="191"/>
      <c r="M309" s="191"/>
      <c r="N309" s="191"/>
      <c r="O309" s="191"/>
      <c r="P309" s="191"/>
      <c r="Q309" s="191"/>
      <c r="R309" s="191"/>
      <c r="S309" s="191"/>
      <c r="T309" s="191"/>
    </row>
    <row r="310" spans="4:20" s="30" customFormat="1">
      <c r="D310" s="80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</row>
    <row r="311" spans="4:20" s="30" customFormat="1">
      <c r="D311" s="80"/>
      <c r="I311" s="191"/>
      <c r="J311" s="191"/>
      <c r="K311" s="191"/>
      <c r="L311" s="191"/>
      <c r="M311" s="191"/>
      <c r="N311" s="191"/>
      <c r="O311" s="191"/>
      <c r="P311" s="191"/>
      <c r="Q311" s="191"/>
      <c r="R311" s="191"/>
      <c r="S311" s="191"/>
      <c r="T311" s="191"/>
    </row>
    <row r="312" spans="4:20" s="30" customFormat="1">
      <c r="D312" s="80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</row>
    <row r="313" spans="4:20" s="30" customFormat="1">
      <c r="D313" s="80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</row>
    <row r="314" spans="4:20" s="30" customFormat="1">
      <c r="D314" s="80"/>
      <c r="I314" s="191"/>
      <c r="J314" s="191"/>
      <c r="K314" s="191"/>
      <c r="L314" s="191"/>
      <c r="M314" s="191"/>
      <c r="N314" s="191"/>
      <c r="O314" s="191"/>
      <c r="P314" s="191"/>
      <c r="Q314" s="191"/>
      <c r="R314" s="191"/>
      <c r="S314" s="191"/>
      <c r="T314" s="191"/>
    </row>
    <row r="315" spans="4:20" s="30" customFormat="1">
      <c r="D315" s="80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</row>
    <row r="316" spans="4:20" s="30" customFormat="1">
      <c r="D316" s="80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</row>
    <row r="317" spans="4:20" s="30" customFormat="1">
      <c r="D317" s="80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</row>
    <row r="318" spans="4:20" s="30" customFormat="1">
      <c r="D318" s="80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</row>
    <row r="319" spans="4:20" s="30" customFormat="1">
      <c r="D319" s="80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</row>
    <row r="320" spans="4:20" s="30" customFormat="1">
      <c r="D320" s="80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</row>
    <row r="321" spans="4:20" s="30" customFormat="1">
      <c r="D321" s="80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</row>
    <row r="322" spans="4:20" s="30" customFormat="1">
      <c r="D322" s="80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</row>
    <row r="323" spans="4:20" s="30" customFormat="1">
      <c r="D323" s="80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</row>
    <row r="324" spans="4:20" s="30" customFormat="1">
      <c r="D324" s="80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</row>
    <row r="325" spans="4:20" s="30" customFormat="1">
      <c r="D325" s="80"/>
      <c r="I325" s="191"/>
      <c r="J325" s="191"/>
      <c r="K325" s="191"/>
      <c r="L325" s="191"/>
      <c r="M325" s="191"/>
      <c r="N325" s="191"/>
      <c r="O325" s="191"/>
      <c r="P325" s="191"/>
      <c r="Q325" s="191"/>
      <c r="R325" s="191"/>
      <c r="S325" s="191"/>
      <c r="T325" s="191"/>
    </row>
    <row r="326" spans="4:20" s="30" customFormat="1">
      <c r="D326" s="80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</row>
    <row r="327" spans="4:20" s="30" customFormat="1">
      <c r="D327" s="80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</row>
    <row r="328" spans="4:20" s="30" customFormat="1">
      <c r="D328" s="80"/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</row>
    <row r="329" spans="4:20" s="30" customFormat="1">
      <c r="D329" s="80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</row>
    <row r="330" spans="4:20" s="30" customFormat="1">
      <c r="D330" s="80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</row>
    <row r="331" spans="4:20" s="30" customFormat="1">
      <c r="D331" s="80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</row>
    <row r="332" spans="4:20" s="30" customFormat="1">
      <c r="D332" s="80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</row>
    <row r="333" spans="4:20" s="30" customFormat="1">
      <c r="D333" s="80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</row>
    <row r="334" spans="4:20" s="30" customFormat="1">
      <c r="D334" s="80"/>
      <c r="I334" s="191"/>
      <c r="J334" s="191"/>
      <c r="K334" s="191"/>
      <c r="L334" s="191"/>
      <c r="M334" s="191"/>
      <c r="N334" s="191"/>
      <c r="O334" s="191"/>
      <c r="P334" s="191"/>
      <c r="Q334" s="191"/>
      <c r="R334" s="268"/>
      <c r="S334" s="191"/>
      <c r="T334" s="191"/>
    </row>
  </sheetData>
  <mergeCells count="2">
    <mergeCell ref="I6:N6"/>
    <mergeCell ref="P6:T6"/>
  </mergeCells>
  <conditionalFormatting sqref="AU5">
    <cfRule type="containsText" dxfId="17" priority="1" operator="containsText" text="ERROR">
      <formula>NOT(ISERROR(SEARCH("ERROR",AU5)))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CT365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46.53515625" style="2" customWidth="1"/>
    <col min="5" max="5" width="7.921875" style="2" customWidth="1"/>
    <col min="6" max="6" width="10.4609375" customWidth="1"/>
    <col min="7" max="7" width="1.3828125" style="30" customWidth="1"/>
    <col min="8" max="13" width="11" customWidth="1"/>
    <col min="14" max="14" width="3.61328125" customWidth="1"/>
    <col min="15" max="19" width="11" customWidth="1"/>
    <col min="20" max="22" width="2.61328125" style="30" customWidth="1"/>
    <col min="23" max="87" width="8.921875" style="30"/>
  </cols>
  <sheetData>
    <row r="1" spans="2:98" s="30" customFormat="1" ht="16" thickBot="1">
      <c r="D1" s="80"/>
      <c r="E1" s="80"/>
    </row>
    <row r="2" spans="2:98" s="30" customFormat="1">
      <c r="B2" s="153"/>
      <c r="C2" s="32"/>
      <c r="D2" s="139"/>
      <c r="E2" s="139"/>
      <c r="F2" s="14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154"/>
      <c r="U2" s="54"/>
      <c r="V2" s="54"/>
    </row>
    <row r="3" spans="2:98" s="30" customFormat="1">
      <c r="B3" s="155"/>
      <c r="C3" s="36" t="s">
        <v>499</v>
      </c>
      <c r="D3" s="28"/>
      <c r="E3" s="28"/>
      <c r="F3" s="27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56"/>
      <c r="U3" s="54"/>
      <c r="V3" s="54"/>
    </row>
    <row r="4" spans="2:98" s="30" customFormat="1">
      <c r="B4" s="155"/>
      <c r="C4" s="36" t="str">
        <f>Index!C3</f>
        <v>2026-31</v>
      </c>
      <c r="D4" s="28"/>
      <c r="E4" s="28"/>
      <c r="F4" s="27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156"/>
      <c r="U4" s="54"/>
      <c r="V4" s="54"/>
    </row>
    <row r="5" spans="2:98" s="30" customFormat="1">
      <c r="B5" s="155"/>
      <c r="C5" s="38" t="s">
        <v>571</v>
      </c>
      <c r="D5" s="28"/>
      <c r="E5" s="28"/>
      <c r="F5" s="2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156"/>
      <c r="U5" s="54"/>
      <c r="V5" s="54"/>
    </row>
    <row r="6" spans="2:98" s="30" customFormat="1">
      <c r="B6" s="155"/>
      <c r="C6" s="39"/>
      <c r="D6" s="28"/>
      <c r="E6" s="28"/>
      <c r="F6" s="27"/>
      <c r="G6" s="54"/>
      <c r="H6" s="382" t="s">
        <v>479</v>
      </c>
      <c r="I6" s="382"/>
      <c r="J6" s="382"/>
      <c r="K6" s="382"/>
      <c r="L6" s="382"/>
      <c r="M6" s="382"/>
      <c r="N6" s="258"/>
      <c r="O6" s="379" t="s">
        <v>480</v>
      </c>
      <c r="P6" s="380"/>
      <c r="Q6" s="380"/>
      <c r="R6" s="380"/>
      <c r="S6" s="381"/>
      <c r="T6" s="156"/>
      <c r="U6" s="54"/>
      <c r="V6" s="54"/>
    </row>
    <row r="7" spans="2:98">
      <c r="B7" s="155"/>
      <c r="C7" s="272"/>
      <c r="D7" s="157"/>
      <c r="E7" s="158"/>
      <c r="F7" s="158"/>
      <c r="G7" s="54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58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156"/>
      <c r="U7" s="54"/>
      <c r="V7" s="54"/>
    </row>
    <row r="8" spans="2:98">
      <c r="B8" s="155"/>
      <c r="C8" s="159"/>
      <c r="D8" s="84" t="s">
        <v>5</v>
      </c>
      <c r="E8" s="3" t="s">
        <v>6</v>
      </c>
      <c r="F8" s="3" t="s">
        <v>533</v>
      </c>
      <c r="G8" s="54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58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156"/>
      <c r="U8" s="54"/>
      <c r="V8" s="54"/>
    </row>
    <row r="9" spans="2:98" s="30" customFormat="1">
      <c r="B9" s="155"/>
      <c r="C9" s="160"/>
      <c r="D9" s="161"/>
      <c r="E9" s="162"/>
      <c r="F9" s="162"/>
      <c r="G9" s="54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58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156"/>
      <c r="U9" s="54"/>
      <c r="V9" s="54"/>
      <c r="CJ9"/>
      <c r="CK9"/>
      <c r="CL9"/>
      <c r="CM9"/>
      <c r="CN9"/>
      <c r="CO9"/>
      <c r="CP9"/>
      <c r="CQ9"/>
      <c r="CR9"/>
      <c r="CS9"/>
      <c r="CT9"/>
    </row>
    <row r="10" spans="2:98" s="30" customFormat="1">
      <c r="B10" s="155"/>
      <c r="C10" s="54"/>
      <c r="D10" s="28"/>
      <c r="E10" s="27"/>
      <c r="F10" s="27"/>
      <c r="G10" s="54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58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156"/>
      <c r="U10" s="54"/>
      <c r="V10" s="54"/>
      <c r="CJ10"/>
      <c r="CK10"/>
      <c r="CL10"/>
      <c r="CM10"/>
      <c r="CN10"/>
      <c r="CO10"/>
      <c r="CP10"/>
      <c r="CQ10"/>
      <c r="CR10"/>
      <c r="CS10"/>
      <c r="CT10"/>
    </row>
    <row r="11" spans="2:98" s="30" customFormat="1">
      <c r="B11" s="155"/>
      <c r="C11" s="46" t="s">
        <v>0</v>
      </c>
      <c r="D11" s="79" t="s">
        <v>534</v>
      </c>
      <c r="E11" s="273"/>
      <c r="F11" s="274"/>
      <c r="G11" s="54"/>
      <c r="H11" s="17"/>
      <c r="I11" s="17"/>
      <c r="J11" s="67"/>
      <c r="K11" s="67"/>
      <c r="L11" s="17"/>
      <c r="M11" s="17"/>
      <c r="N11" s="17"/>
      <c r="O11" s="17"/>
      <c r="P11" s="17"/>
      <c r="Q11" s="67"/>
      <c r="R11" s="17"/>
      <c r="S11" s="17"/>
      <c r="T11" s="156"/>
      <c r="U11" s="54"/>
      <c r="V11" s="54"/>
      <c r="CJ11"/>
      <c r="CK11"/>
      <c r="CL11"/>
      <c r="CM11"/>
      <c r="CN11"/>
      <c r="CO11"/>
      <c r="CP11"/>
      <c r="CQ11"/>
      <c r="CR11"/>
      <c r="CS11"/>
      <c r="CT11"/>
    </row>
    <row r="12" spans="2:98" s="30" customFormat="1">
      <c r="B12" s="155"/>
      <c r="C12" s="134">
        <v>1</v>
      </c>
      <c r="D12" s="13" t="s">
        <v>535</v>
      </c>
      <c r="E12" s="48" t="s">
        <v>60</v>
      </c>
      <c r="F12" s="48" t="s">
        <v>536</v>
      </c>
      <c r="G12" s="54"/>
      <c r="H12" s="275"/>
      <c r="I12" s="275"/>
      <c r="J12" s="275"/>
      <c r="K12" s="275"/>
      <c r="L12" s="276"/>
      <c r="M12" s="276"/>
      <c r="N12" s="277"/>
      <c r="O12" s="276"/>
      <c r="P12" s="276"/>
      <c r="Q12" s="276"/>
      <c r="R12" s="276"/>
      <c r="S12" s="276"/>
      <c r="T12" s="156"/>
      <c r="U12" s="54"/>
      <c r="V12" s="54"/>
      <c r="CJ12"/>
      <c r="CK12"/>
      <c r="CL12"/>
      <c r="CM12"/>
      <c r="CN12"/>
      <c r="CO12"/>
      <c r="CP12"/>
      <c r="CQ12"/>
      <c r="CR12"/>
      <c r="CS12"/>
      <c r="CT12"/>
    </row>
    <row r="13" spans="2:98" s="30" customFormat="1">
      <c r="B13" s="155"/>
      <c r="C13" s="134">
        <f>C12+1</f>
        <v>2</v>
      </c>
      <c r="D13" s="13" t="s">
        <v>537</v>
      </c>
      <c r="E13" s="48" t="s">
        <v>60</v>
      </c>
      <c r="F13" s="48" t="s">
        <v>536</v>
      </c>
      <c r="G13" s="54"/>
      <c r="H13" s="275"/>
      <c r="I13" s="275"/>
      <c r="J13" s="275"/>
      <c r="K13" s="275"/>
      <c r="L13" s="276"/>
      <c r="M13" s="276"/>
      <c r="N13" s="278"/>
      <c r="O13" s="276"/>
      <c r="P13" s="276"/>
      <c r="Q13" s="276"/>
      <c r="R13" s="276"/>
      <c r="S13" s="276"/>
      <c r="T13" s="156"/>
      <c r="U13" s="54"/>
      <c r="V13" s="54"/>
      <c r="CJ13"/>
      <c r="CK13"/>
      <c r="CL13"/>
      <c r="CM13"/>
      <c r="CN13"/>
      <c r="CO13"/>
      <c r="CP13"/>
      <c r="CQ13"/>
      <c r="CR13"/>
      <c r="CS13"/>
      <c r="CT13"/>
    </row>
    <row r="14" spans="2:98" s="30" customFormat="1">
      <c r="B14" s="155"/>
      <c r="C14" s="134">
        <f>C13+1</f>
        <v>3</v>
      </c>
      <c r="D14" s="13" t="s">
        <v>538</v>
      </c>
      <c r="E14" s="48" t="s">
        <v>60</v>
      </c>
      <c r="F14" s="48" t="s">
        <v>536</v>
      </c>
      <c r="G14" s="54"/>
      <c r="H14" s="275"/>
      <c r="I14" s="275"/>
      <c r="J14" s="275"/>
      <c r="K14" s="275"/>
      <c r="L14" s="276"/>
      <c r="M14" s="276"/>
      <c r="N14" s="279"/>
      <c r="O14" s="276"/>
      <c r="P14" s="276"/>
      <c r="Q14" s="276"/>
      <c r="R14" s="276"/>
      <c r="S14" s="276"/>
      <c r="T14" s="156"/>
      <c r="U14" s="54"/>
      <c r="V14" s="54"/>
      <c r="CJ14"/>
      <c r="CK14"/>
      <c r="CL14"/>
      <c r="CM14"/>
      <c r="CN14"/>
      <c r="CO14"/>
      <c r="CP14"/>
      <c r="CQ14"/>
      <c r="CR14"/>
      <c r="CS14"/>
      <c r="CT14"/>
    </row>
    <row r="15" spans="2:98" s="30" customFormat="1">
      <c r="B15" s="62"/>
      <c r="C15" s="134">
        <f>C14+1</f>
        <v>4</v>
      </c>
      <c r="D15" s="13" t="s">
        <v>539</v>
      </c>
      <c r="E15" s="48" t="s">
        <v>60</v>
      </c>
      <c r="F15" s="48" t="s">
        <v>536</v>
      </c>
      <c r="H15" s="275"/>
      <c r="I15" s="275"/>
      <c r="J15" s="275"/>
      <c r="K15" s="275"/>
      <c r="L15" s="276"/>
      <c r="M15" s="276"/>
      <c r="O15" s="276"/>
      <c r="P15" s="276"/>
      <c r="Q15" s="276"/>
      <c r="R15" s="276"/>
      <c r="S15" s="276"/>
      <c r="T15" s="50"/>
    </row>
    <row r="16" spans="2:98" s="30" customFormat="1">
      <c r="B16" s="62"/>
      <c r="C16" s="134">
        <f t="shared" ref="C16:C22" si="0">C15+1</f>
        <v>5</v>
      </c>
      <c r="D16" s="13" t="s">
        <v>174</v>
      </c>
      <c r="E16" s="48" t="s">
        <v>60</v>
      </c>
      <c r="F16" s="48" t="s">
        <v>536</v>
      </c>
      <c r="H16" s="275"/>
      <c r="I16" s="275"/>
      <c r="J16" s="275"/>
      <c r="K16" s="275"/>
      <c r="L16" s="276"/>
      <c r="M16" s="276"/>
      <c r="O16" s="276"/>
      <c r="P16" s="276"/>
      <c r="Q16" s="276"/>
      <c r="R16" s="276"/>
      <c r="S16" s="276"/>
      <c r="T16" s="50"/>
    </row>
    <row r="17" spans="2:24" s="30" customFormat="1">
      <c r="B17" s="62"/>
      <c r="C17" s="134">
        <f t="shared" si="0"/>
        <v>6</v>
      </c>
      <c r="D17" s="13" t="s">
        <v>540</v>
      </c>
      <c r="E17" s="48" t="s">
        <v>60</v>
      </c>
      <c r="F17" s="48" t="s">
        <v>536</v>
      </c>
      <c r="H17" s="275"/>
      <c r="I17" s="275"/>
      <c r="J17" s="275"/>
      <c r="K17" s="275"/>
      <c r="L17" s="276"/>
      <c r="M17" s="276"/>
      <c r="O17" s="276"/>
      <c r="P17" s="276"/>
      <c r="Q17" s="276"/>
      <c r="R17" s="276"/>
      <c r="S17" s="276"/>
      <c r="T17" s="50"/>
    </row>
    <row r="18" spans="2:24" s="30" customFormat="1">
      <c r="B18" s="62"/>
      <c r="C18" s="134">
        <f t="shared" si="0"/>
        <v>7</v>
      </c>
      <c r="D18" s="13" t="s">
        <v>541</v>
      </c>
      <c r="E18" s="48" t="s">
        <v>60</v>
      </c>
      <c r="F18" s="48" t="s">
        <v>536</v>
      </c>
      <c r="H18" s="275"/>
      <c r="I18" s="275"/>
      <c r="J18" s="275"/>
      <c r="K18" s="275"/>
      <c r="L18" s="276"/>
      <c r="M18" s="276"/>
      <c r="O18" s="276"/>
      <c r="P18" s="276"/>
      <c r="Q18" s="276"/>
      <c r="R18" s="276"/>
      <c r="S18" s="276"/>
      <c r="T18" s="50"/>
    </row>
    <row r="19" spans="2:24" s="30" customFormat="1">
      <c r="B19" s="62"/>
      <c r="C19" s="134">
        <f t="shared" si="0"/>
        <v>8</v>
      </c>
      <c r="D19" s="13" t="s">
        <v>541</v>
      </c>
      <c r="E19" s="48" t="s">
        <v>60</v>
      </c>
      <c r="F19" s="48" t="s">
        <v>536</v>
      </c>
      <c r="H19" s="275"/>
      <c r="I19" s="275"/>
      <c r="J19" s="275"/>
      <c r="K19" s="275"/>
      <c r="L19" s="276"/>
      <c r="M19" s="276"/>
      <c r="O19" s="276"/>
      <c r="P19" s="276"/>
      <c r="Q19" s="276"/>
      <c r="R19" s="276"/>
      <c r="S19" s="276"/>
      <c r="T19" s="50"/>
    </row>
    <row r="20" spans="2:24" s="30" customFormat="1">
      <c r="B20" s="62"/>
      <c r="C20" s="134">
        <f t="shared" si="0"/>
        <v>9</v>
      </c>
      <c r="D20" s="13" t="s">
        <v>541</v>
      </c>
      <c r="E20" s="48" t="s">
        <v>60</v>
      </c>
      <c r="F20" s="48" t="s">
        <v>536</v>
      </c>
      <c r="H20" s="275"/>
      <c r="I20" s="275"/>
      <c r="J20" s="275"/>
      <c r="K20" s="275"/>
      <c r="L20" s="276"/>
      <c r="M20" s="276"/>
      <c r="O20" s="276"/>
      <c r="P20" s="276"/>
      <c r="Q20" s="276"/>
      <c r="R20" s="276"/>
      <c r="S20" s="276"/>
      <c r="T20" s="50"/>
    </row>
    <row r="21" spans="2:24" s="30" customFormat="1">
      <c r="B21" s="62"/>
      <c r="C21" s="134">
        <f t="shared" si="0"/>
        <v>10</v>
      </c>
      <c r="D21" s="13" t="s">
        <v>541</v>
      </c>
      <c r="E21" s="48" t="s">
        <v>60</v>
      </c>
      <c r="F21" s="48" t="s">
        <v>536</v>
      </c>
      <c r="H21" s="275"/>
      <c r="I21" s="275"/>
      <c r="J21" s="275"/>
      <c r="K21" s="275"/>
      <c r="L21" s="276"/>
      <c r="M21" s="276"/>
      <c r="O21" s="276"/>
      <c r="P21" s="276"/>
      <c r="Q21" s="276"/>
      <c r="R21" s="276"/>
      <c r="S21" s="276"/>
      <c r="T21" s="50"/>
    </row>
    <row r="22" spans="2:24" s="30" customFormat="1">
      <c r="B22" s="62"/>
      <c r="C22" s="134">
        <f t="shared" si="0"/>
        <v>11</v>
      </c>
      <c r="D22" s="13" t="s">
        <v>542</v>
      </c>
      <c r="E22" s="48" t="s">
        <v>60</v>
      </c>
      <c r="F22" s="48" t="s">
        <v>536</v>
      </c>
      <c r="H22" s="280">
        <f>SUM(H12:H21)</f>
        <v>0</v>
      </c>
      <c r="I22" s="280">
        <f t="shared" ref="I22:M22" si="1">SUM(I12:I21)</f>
        <v>0</v>
      </c>
      <c r="J22" s="280">
        <f t="shared" si="1"/>
        <v>0</v>
      </c>
      <c r="K22" s="280">
        <f t="shared" si="1"/>
        <v>0</v>
      </c>
      <c r="L22" s="280">
        <f t="shared" si="1"/>
        <v>0</v>
      </c>
      <c r="M22" s="280">
        <f t="shared" si="1"/>
        <v>0</v>
      </c>
      <c r="O22" s="280">
        <f>SUM(O12:O21)</f>
        <v>0</v>
      </c>
      <c r="P22" s="280">
        <f t="shared" ref="P22:S22" si="2">SUM(P12:P21)</f>
        <v>0</v>
      </c>
      <c r="Q22" s="280">
        <f t="shared" si="2"/>
        <v>0</v>
      </c>
      <c r="R22" s="280">
        <f t="shared" si="2"/>
        <v>0</v>
      </c>
      <c r="S22" s="280">
        <f t="shared" si="2"/>
        <v>0</v>
      </c>
      <c r="T22" s="50"/>
    </row>
    <row r="23" spans="2:24" s="30" customFormat="1">
      <c r="B23" s="62"/>
      <c r="D23" s="80"/>
      <c r="T23" s="50"/>
      <c r="X23" s="54"/>
    </row>
    <row r="24" spans="2:24" s="30" customFormat="1">
      <c r="B24" s="62"/>
      <c r="C24" s="46" t="s">
        <v>1</v>
      </c>
      <c r="D24" s="79" t="s">
        <v>543</v>
      </c>
      <c r="E24" s="273"/>
      <c r="F24" s="54"/>
      <c r="T24" s="50"/>
      <c r="X24" s="54"/>
    </row>
    <row r="25" spans="2:24" s="30" customFormat="1">
      <c r="B25" s="62"/>
      <c r="C25" s="134">
        <f>C22+1</f>
        <v>12</v>
      </c>
      <c r="D25" s="13" t="s">
        <v>544</v>
      </c>
      <c r="E25" s="48" t="s">
        <v>60</v>
      </c>
      <c r="F25" s="48" t="s">
        <v>536</v>
      </c>
      <c r="H25" s="275"/>
      <c r="I25" s="275"/>
      <c r="J25" s="275"/>
      <c r="K25" s="275"/>
      <c r="L25" s="276"/>
      <c r="M25" s="276"/>
      <c r="O25" s="276"/>
      <c r="P25" s="276"/>
      <c r="Q25" s="276"/>
      <c r="R25" s="276"/>
      <c r="S25" s="276"/>
      <c r="T25" s="50"/>
      <c r="X25" s="54"/>
    </row>
    <row r="26" spans="2:24" s="30" customFormat="1">
      <c r="B26" s="62"/>
      <c r="C26" s="134">
        <f t="shared" ref="C26:C33" si="3">C25+1</f>
        <v>13</v>
      </c>
      <c r="D26" s="13" t="s">
        <v>537</v>
      </c>
      <c r="E26" s="48" t="s">
        <v>60</v>
      </c>
      <c r="F26" s="48" t="s">
        <v>536</v>
      </c>
      <c r="H26" s="275"/>
      <c r="I26" s="275"/>
      <c r="J26" s="275"/>
      <c r="K26" s="275"/>
      <c r="L26" s="276"/>
      <c r="M26" s="276"/>
      <c r="O26" s="276"/>
      <c r="P26" s="276"/>
      <c r="Q26" s="276"/>
      <c r="R26" s="276"/>
      <c r="S26" s="276"/>
      <c r="T26" s="50"/>
      <c r="X26" s="54"/>
    </row>
    <row r="27" spans="2:24" s="30" customFormat="1">
      <c r="B27" s="62"/>
      <c r="C27" s="134">
        <f t="shared" si="3"/>
        <v>14</v>
      </c>
      <c r="D27" s="13" t="s">
        <v>538</v>
      </c>
      <c r="E27" s="48" t="s">
        <v>60</v>
      </c>
      <c r="F27" s="48" t="s">
        <v>536</v>
      </c>
      <c r="H27" s="275"/>
      <c r="I27" s="275"/>
      <c r="J27" s="275"/>
      <c r="K27" s="275"/>
      <c r="L27" s="276"/>
      <c r="M27" s="276"/>
      <c r="O27" s="276"/>
      <c r="P27" s="276"/>
      <c r="Q27" s="276"/>
      <c r="R27" s="276"/>
      <c r="S27" s="276"/>
      <c r="T27" s="50"/>
    </row>
    <row r="28" spans="2:24" s="30" customFormat="1">
      <c r="B28" s="62"/>
      <c r="C28" s="134">
        <f t="shared" si="3"/>
        <v>15</v>
      </c>
      <c r="D28" s="13" t="s">
        <v>174</v>
      </c>
      <c r="E28" s="48" t="s">
        <v>60</v>
      </c>
      <c r="F28" s="48" t="s">
        <v>536</v>
      </c>
      <c r="H28" s="275"/>
      <c r="I28" s="275"/>
      <c r="J28" s="275"/>
      <c r="K28" s="275"/>
      <c r="L28" s="276"/>
      <c r="M28" s="276"/>
      <c r="O28" s="276"/>
      <c r="P28" s="276"/>
      <c r="Q28" s="276"/>
      <c r="R28" s="276"/>
      <c r="S28" s="276"/>
      <c r="T28" s="50"/>
    </row>
    <row r="29" spans="2:24" s="30" customFormat="1">
      <c r="B29" s="62"/>
      <c r="C29" s="134">
        <f t="shared" si="3"/>
        <v>16</v>
      </c>
      <c r="D29" s="13" t="s">
        <v>545</v>
      </c>
      <c r="E29" s="48" t="s">
        <v>60</v>
      </c>
      <c r="F29" s="48" t="s">
        <v>536</v>
      </c>
      <c r="H29" s="275"/>
      <c r="I29" s="275"/>
      <c r="J29" s="275"/>
      <c r="K29" s="275"/>
      <c r="L29" s="276"/>
      <c r="M29" s="276"/>
      <c r="O29" s="276"/>
      <c r="P29" s="276"/>
      <c r="Q29" s="276"/>
      <c r="R29" s="276"/>
      <c r="S29" s="276"/>
      <c r="T29" s="50"/>
    </row>
    <row r="30" spans="2:24" s="30" customFormat="1">
      <c r="B30" s="62"/>
      <c r="C30" s="134">
        <f t="shared" si="3"/>
        <v>17</v>
      </c>
      <c r="D30" s="13" t="s">
        <v>545</v>
      </c>
      <c r="E30" s="48" t="s">
        <v>60</v>
      </c>
      <c r="F30" s="48" t="s">
        <v>536</v>
      </c>
      <c r="H30" s="275"/>
      <c r="I30" s="275"/>
      <c r="J30" s="275"/>
      <c r="K30" s="275"/>
      <c r="L30" s="276"/>
      <c r="M30" s="276"/>
      <c r="O30" s="276"/>
      <c r="P30" s="276"/>
      <c r="Q30" s="276"/>
      <c r="R30" s="276"/>
      <c r="S30" s="276"/>
      <c r="T30" s="50"/>
    </row>
    <row r="31" spans="2:24" s="30" customFormat="1">
      <c r="B31" s="62"/>
      <c r="C31" s="134">
        <f t="shared" si="3"/>
        <v>18</v>
      </c>
      <c r="D31" s="13" t="s">
        <v>545</v>
      </c>
      <c r="E31" s="48" t="s">
        <v>60</v>
      </c>
      <c r="F31" s="48" t="s">
        <v>536</v>
      </c>
      <c r="H31" s="275"/>
      <c r="I31" s="275"/>
      <c r="J31" s="275"/>
      <c r="K31" s="275"/>
      <c r="L31" s="276"/>
      <c r="M31" s="276"/>
      <c r="O31" s="276"/>
      <c r="P31" s="276"/>
      <c r="Q31" s="276"/>
      <c r="R31" s="276"/>
      <c r="S31" s="276"/>
      <c r="T31" s="50"/>
    </row>
    <row r="32" spans="2:24" s="30" customFormat="1">
      <c r="B32" s="62"/>
      <c r="C32" s="134">
        <f t="shared" si="3"/>
        <v>19</v>
      </c>
      <c r="D32" s="13" t="s">
        <v>545</v>
      </c>
      <c r="E32" s="48" t="s">
        <v>60</v>
      </c>
      <c r="F32" s="48" t="s">
        <v>536</v>
      </c>
      <c r="H32" s="275"/>
      <c r="I32" s="275"/>
      <c r="J32" s="275"/>
      <c r="K32" s="275"/>
      <c r="L32" s="276"/>
      <c r="M32" s="276"/>
      <c r="O32" s="276"/>
      <c r="P32" s="276"/>
      <c r="Q32" s="276"/>
      <c r="R32" s="276"/>
      <c r="S32" s="276"/>
      <c r="T32" s="50"/>
    </row>
    <row r="33" spans="2:20" s="30" customFormat="1">
      <c r="B33" s="62"/>
      <c r="C33" s="134">
        <f t="shared" si="3"/>
        <v>20</v>
      </c>
      <c r="D33" s="13" t="s">
        <v>546</v>
      </c>
      <c r="E33" s="48" t="s">
        <v>60</v>
      </c>
      <c r="F33" s="48" t="s">
        <v>536</v>
      </c>
      <c r="H33" s="281">
        <f>SUM(H25:H32)</f>
        <v>0</v>
      </c>
      <c r="I33" s="281">
        <f>SUM(I25:I32)</f>
        <v>0</v>
      </c>
      <c r="J33" s="281">
        <f>SUM(J25:J32)</f>
        <v>0</v>
      </c>
      <c r="K33" s="281">
        <f t="shared" ref="K33:M33" si="4">SUM(K25:K32)</f>
        <v>0</v>
      </c>
      <c r="L33" s="281">
        <f t="shared" si="4"/>
        <v>0</v>
      </c>
      <c r="M33" s="281">
        <f t="shared" si="4"/>
        <v>0</v>
      </c>
      <c r="O33" s="281">
        <f>SUM(O25:O32)</f>
        <v>0</v>
      </c>
      <c r="P33" s="281">
        <f t="shared" ref="P33:S33" si="5">SUM(P25:P32)</f>
        <v>0</v>
      </c>
      <c r="Q33" s="281">
        <f t="shared" si="5"/>
        <v>0</v>
      </c>
      <c r="R33" s="281">
        <f t="shared" si="5"/>
        <v>0</v>
      </c>
      <c r="S33" s="281">
        <f t="shared" si="5"/>
        <v>0</v>
      </c>
      <c r="T33" s="50"/>
    </row>
    <row r="34" spans="2:20" s="30" customFormat="1">
      <c r="B34" s="62"/>
      <c r="C34" s="282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50"/>
    </row>
    <row r="35" spans="2:20" s="30" customFormat="1">
      <c r="B35" s="62"/>
      <c r="C35" s="46" t="s">
        <v>8</v>
      </c>
      <c r="D35" s="79" t="s">
        <v>547</v>
      </c>
      <c r="E35" s="48" t="s">
        <v>60</v>
      </c>
      <c r="F35" s="48" t="s">
        <v>536</v>
      </c>
      <c r="H35" s="281">
        <f>H22+H33</f>
        <v>0</v>
      </c>
      <c r="I35" s="281">
        <f t="shared" ref="I35:M35" si="6">I22+I33</f>
        <v>0</v>
      </c>
      <c r="J35" s="281">
        <f t="shared" si="6"/>
        <v>0</v>
      </c>
      <c r="K35" s="281">
        <f t="shared" si="6"/>
        <v>0</v>
      </c>
      <c r="L35" s="281">
        <f t="shared" si="6"/>
        <v>0</v>
      </c>
      <c r="M35" s="281">
        <f t="shared" si="6"/>
        <v>0</v>
      </c>
      <c r="O35" s="281">
        <f t="shared" ref="O35:S35" si="7">O22+O33</f>
        <v>0</v>
      </c>
      <c r="P35" s="281">
        <f t="shared" si="7"/>
        <v>0</v>
      </c>
      <c r="Q35" s="281">
        <f t="shared" si="7"/>
        <v>0</v>
      </c>
      <c r="R35" s="281">
        <f t="shared" si="7"/>
        <v>0</v>
      </c>
      <c r="S35" s="281">
        <f t="shared" si="7"/>
        <v>0</v>
      </c>
      <c r="T35" s="50"/>
    </row>
    <row r="36" spans="2:20" s="30" customFormat="1">
      <c r="B36" s="62"/>
      <c r="D36" s="80"/>
      <c r="H36" s="95"/>
      <c r="I36" s="95"/>
      <c r="J36" s="95"/>
      <c r="K36" s="95"/>
      <c r="L36" s="95"/>
      <c r="M36" s="95"/>
      <c r="O36" s="95"/>
      <c r="P36" s="95"/>
      <c r="Q36" s="95"/>
      <c r="R36" s="95"/>
      <c r="S36" s="95"/>
      <c r="T36" s="50"/>
    </row>
    <row r="37" spans="2:20" s="30" customFormat="1">
      <c r="B37" s="62"/>
      <c r="C37" s="46" t="s">
        <v>9</v>
      </c>
      <c r="D37" s="79" t="s">
        <v>548</v>
      </c>
      <c r="E37" s="273"/>
      <c r="F37" s="54"/>
      <c r="H37" s="95"/>
      <c r="I37" s="95"/>
      <c r="J37" s="95"/>
      <c r="K37" s="95"/>
      <c r="L37" s="95"/>
      <c r="M37" s="95"/>
      <c r="O37" s="95"/>
      <c r="P37" s="95"/>
      <c r="Q37" s="95"/>
      <c r="R37" s="95"/>
      <c r="S37" s="95"/>
      <c r="T37" s="50"/>
    </row>
    <row r="38" spans="2:20" s="30" customFormat="1">
      <c r="B38" s="62"/>
      <c r="C38" s="134">
        <f>C33+1</f>
        <v>21</v>
      </c>
      <c r="D38" s="13" t="s">
        <v>549</v>
      </c>
      <c r="E38" s="48" t="s">
        <v>60</v>
      </c>
      <c r="F38" s="48" t="s">
        <v>536</v>
      </c>
      <c r="H38" s="275"/>
      <c r="I38" s="275"/>
      <c r="J38" s="275"/>
      <c r="K38" s="275"/>
      <c r="L38" s="276"/>
      <c r="M38" s="276"/>
      <c r="O38" s="276"/>
      <c r="P38" s="276"/>
      <c r="Q38" s="276"/>
      <c r="R38" s="276"/>
      <c r="S38" s="276"/>
      <c r="T38" s="50"/>
    </row>
    <row r="39" spans="2:20" s="30" customFormat="1">
      <c r="B39" s="62"/>
      <c r="C39" s="134">
        <f t="shared" ref="C39:C54" si="8">C38+1</f>
        <v>22</v>
      </c>
      <c r="D39" s="13" t="s">
        <v>550</v>
      </c>
      <c r="E39" s="48" t="s">
        <v>60</v>
      </c>
      <c r="F39" s="48" t="s">
        <v>536</v>
      </c>
      <c r="H39" s="275"/>
      <c r="I39" s="275"/>
      <c r="J39" s="275"/>
      <c r="K39" s="275"/>
      <c r="L39" s="276"/>
      <c r="M39" s="276"/>
      <c r="O39" s="276"/>
      <c r="P39" s="276"/>
      <c r="Q39" s="276"/>
      <c r="R39" s="276"/>
      <c r="S39" s="276"/>
      <c r="T39" s="50"/>
    </row>
    <row r="40" spans="2:20" s="30" customFormat="1">
      <c r="B40" s="62"/>
      <c r="C40" s="134">
        <f t="shared" si="8"/>
        <v>23</v>
      </c>
      <c r="D40" s="13" t="s">
        <v>551</v>
      </c>
      <c r="E40" s="48" t="s">
        <v>60</v>
      </c>
      <c r="F40" s="48" t="s">
        <v>536</v>
      </c>
      <c r="H40" s="275"/>
      <c r="I40" s="275"/>
      <c r="J40" s="275"/>
      <c r="K40" s="275"/>
      <c r="L40" s="276"/>
      <c r="M40" s="276"/>
      <c r="O40" s="276"/>
      <c r="P40" s="276"/>
      <c r="Q40" s="276"/>
      <c r="R40" s="276"/>
      <c r="S40" s="276"/>
      <c r="T40" s="50"/>
    </row>
    <row r="41" spans="2:20" s="30" customFormat="1">
      <c r="B41" s="62"/>
      <c r="C41" s="134">
        <f t="shared" si="8"/>
        <v>24</v>
      </c>
      <c r="D41" s="13" t="s">
        <v>552</v>
      </c>
      <c r="E41" s="48" t="s">
        <v>60</v>
      </c>
      <c r="F41" s="48" t="s">
        <v>536</v>
      </c>
      <c r="H41" s="275"/>
      <c r="I41" s="275"/>
      <c r="J41" s="275"/>
      <c r="K41" s="275"/>
      <c r="L41" s="276"/>
      <c r="M41" s="276"/>
      <c r="O41" s="276"/>
      <c r="P41" s="276"/>
      <c r="Q41" s="276"/>
      <c r="R41" s="276"/>
      <c r="S41" s="276"/>
      <c r="T41" s="50"/>
    </row>
    <row r="42" spans="2:20" s="30" customFormat="1">
      <c r="B42" s="62"/>
      <c r="C42" s="134">
        <f t="shared" si="8"/>
        <v>25</v>
      </c>
      <c r="D42" s="13" t="s">
        <v>553</v>
      </c>
      <c r="E42" s="48" t="s">
        <v>60</v>
      </c>
      <c r="F42" s="48" t="s">
        <v>536</v>
      </c>
      <c r="H42" s="275"/>
      <c r="I42" s="275"/>
      <c r="J42" s="275"/>
      <c r="K42" s="275"/>
      <c r="L42" s="276"/>
      <c r="M42" s="276"/>
      <c r="O42" s="276"/>
      <c r="P42" s="276"/>
      <c r="Q42" s="276"/>
      <c r="R42" s="276"/>
      <c r="S42" s="276"/>
      <c r="T42" s="50"/>
    </row>
    <row r="43" spans="2:20" s="30" customFormat="1">
      <c r="B43" s="62"/>
      <c r="C43" s="134">
        <f t="shared" si="8"/>
        <v>26</v>
      </c>
      <c r="D43" s="13" t="s">
        <v>554</v>
      </c>
      <c r="E43" s="48" t="s">
        <v>60</v>
      </c>
      <c r="F43" s="48" t="s">
        <v>536</v>
      </c>
      <c r="H43" s="275"/>
      <c r="I43" s="275"/>
      <c r="J43" s="275"/>
      <c r="K43" s="275"/>
      <c r="L43" s="276"/>
      <c r="M43" s="276"/>
      <c r="O43" s="276"/>
      <c r="P43" s="276"/>
      <c r="Q43" s="276"/>
      <c r="R43" s="276"/>
      <c r="S43" s="276"/>
      <c r="T43" s="50"/>
    </row>
    <row r="44" spans="2:20" s="30" customFormat="1">
      <c r="B44" s="62"/>
      <c r="C44" s="134">
        <f t="shared" si="8"/>
        <v>27</v>
      </c>
      <c r="D44" s="13" t="s">
        <v>555</v>
      </c>
      <c r="E44" s="48" t="s">
        <v>60</v>
      </c>
      <c r="F44" s="48" t="s">
        <v>536</v>
      </c>
      <c r="H44" s="275"/>
      <c r="I44" s="275"/>
      <c r="J44" s="275"/>
      <c r="K44" s="275"/>
      <c r="L44" s="276"/>
      <c r="M44" s="276"/>
      <c r="O44" s="276"/>
      <c r="P44" s="276"/>
      <c r="Q44" s="276"/>
      <c r="R44" s="276"/>
      <c r="S44" s="276"/>
      <c r="T44" s="50"/>
    </row>
    <row r="45" spans="2:20" s="30" customFormat="1">
      <c r="B45" s="62"/>
      <c r="C45" s="134">
        <f t="shared" si="8"/>
        <v>28</v>
      </c>
      <c r="D45" s="13" t="s">
        <v>87</v>
      </c>
      <c r="E45" s="48" t="s">
        <v>60</v>
      </c>
      <c r="F45" s="48" t="s">
        <v>536</v>
      </c>
      <c r="H45" s="275"/>
      <c r="I45" s="275"/>
      <c r="J45" s="275"/>
      <c r="K45" s="275"/>
      <c r="L45" s="276"/>
      <c r="M45" s="276"/>
      <c r="O45" s="276"/>
      <c r="P45" s="276"/>
      <c r="Q45" s="276"/>
      <c r="R45" s="276"/>
      <c r="S45" s="276"/>
      <c r="T45" s="50"/>
    </row>
    <row r="46" spans="2:20" s="30" customFormat="1">
      <c r="B46" s="62"/>
      <c r="C46" s="134">
        <f t="shared" si="8"/>
        <v>29</v>
      </c>
      <c r="D46" s="13" t="s">
        <v>87</v>
      </c>
      <c r="E46" s="48" t="s">
        <v>60</v>
      </c>
      <c r="F46" s="48" t="s">
        <v>536</v>
      </c>
      <c r="H46" s="275"/>
      <c r="I46" s="275"/>
      <c r="J46" s="275"/>
      <c r="K46" s="275"/>
      <c r="L46" s="276"/>
      <c r="M46" s="276"/>
      <c r="O46" s="276"/>
      <c r="P46" s="276"/>
      <c r="Q46" s="276"/>
      <c r="R46" s="276"/>
      <c r="S46" s="276"/>
      <c r="T46" s="50"/>
    </row>
    <row r="47" spans="2:20" s="30" customFormat="1">
      <c r="B47" s="62"/>
      <c r="C47" s="134">
        <f t="shared" si="8"/>
        <v>30</v>
      </c>
      <c r="D47" s="13" t="s">
        <v>87</v>
      </c>
      <c r="E47" s="48" t="s">
        <v>60</v>
      </c>
      <c r="F47" s="48" t="s">
        <v>536</v>
      </c>
      <c r="H47" s="275"/>
      <c r="I47" s="275"/>
      <c r="J47" s="275"/>
      <c r="K47" s="275"/>
      <c r="L47" s="276"/>
      <c r="M47" s="276"/>
      <c r="O47" s="276"/>
      <c r="P47" s="276"/>
      <c r="Q47" s="276"/>
      <c r="R47" s="276"/>
      <c r="S47" s="276"/>
      <c r="T47" s="50"/>
    </row>
    <row r="48" spans="2:20" s="30" customFormat="1">
      <c r="B48" s="62"/>
      <c r="C48" s="134">
        <f t="shared" si="8"/>
        <v>31</v>
      </c>
      <c r="D48" s="13" t="s">
        <v>87</v>
      </c>
      <c r="E48" s="48" t="s">
        <v>60</v>
      </c>
      <c r="F48" s="48" t="s">
        <v>536</v>
      </c>
      <c r="H48" s="275"/>
      <c r="I48" s="275"/>
      <c r="J48" s="275"/>
      <c r="K48" s="275"/>
      <c r="L48" s="276"/>
      <c r="M48" s="276"/>
      <c r="O48" s="276"/>
      <c r="P48" s="276"/>
      <c r="Q48" s="276"/>
      <c r="R48" s="276"/>
      <c r="S48" s="276"/>
      <c r="T48" s="50"/>
    </row>
    <row r="49" spans="2:20" s="30" customFormat="1">
      <c r="B49" s="62"/>
      <c r="C49" s="134">
        <f t="shared" si="8"/>
        <v>32</v>
      </c>
      <c r="D49" s="13" t="s">
        <v>556</v>
      </c>
      <c r="E49" s="48" t="s">
        <v>60</v>
      </c>
      <c r="F49" s="48" t="s">
        <v>536</v>
      </c>
      <c r="H49" s="281">
        <f>SUM(H38:H48)</f>
        <v>0</v>
      </c>
      <c r="I49" s="281">
        <f t="shared" ref="I49:M49" si="9">SUM(I38:I48)</f>
        <v>0</v>
      </c>
      <c r="J49" s="281">
        <f t="shared" si="9"/>
        <v>0</v>
      </c>
      <c r="K49" s="281">
        <f t="shared" si="9"/>
        <v>0</v>
      </c>
      <c r="L49" s="281">
        <f t="shared" si="9"/>
        <v>0</v>
      </c>
      <c r="M49" s="281">
        <f t="shared" si="9"/>
        <v>0</v>
      </c>
      <c r="O49" s="281">
        <f>SUM(O38:O48)</f>
        <v>0</v>
      </c>
      <c r="P49" s="281">
        <f t="shared" ref="P49:S49" si="10">SUM(P38:P48)</f>
        <v>0</v>
      </c>
      <c r="Q49" s="281">
        <f t="shared" si="10"/>
        <v>0</v>
      </c>
      <c r="R49" s="281">
        <f t="shared" si="10"/>
        <v>0</v>
      </c>
      <c r="S49" s="281">
        <f t="shared" si="10"/>
        <v>0</v>
      </c>
      <c r="T49" s="50"/>
    </row>
    <row r="50" spans="2:20" s="30" customFormat="1">
      <c r="B50" s="62"/>
      <c r="D50" s="80"/>
      <c r="H50" s="95"/>
      <c r="I50" s="95"/>
      <c r="J50" s="95"/>
      <c r="K50" s="95"/>
      <c r="L50" s="95"/>
      <c r="M50" s="95"/>
      <c r="O50" s="95"/>
      <c r="P50" s="95"/>
      <c r="Q50" s="95"/>
      <c r="R50" s="95"/>
      <c r="S50" s="95"/>
      <c r="T50" s="50"/>
    </row>
    <row r="51" spans="2:20" s="30" customFormat="1">
      <c r="B51" s="62"/>
      <c r="C51" s="46" t="s">
        <v>10</v>
      </c>
      <c r="D51" s="79" t="s">
        <v>557</v>
      </c>
      <c r="E51" s="273"/>
      <c r="F51" s="54"/>
      <c r="H51" s="95"/>
      <c r="I51" s="95"/>
      <c r="J51" s="95"/>
      <c r="K51" s="95"/>
      <c r="L51" s="95"/>
      <c r="M51" s="95"/>
      <c r="O51" s="95"/>
      <c r="P51" s="95"/>
      <c r="Q51" s="95"/>
      <c r="R51" s="95"/>
      <c r="S51" s="95"/>
      <c r="T51" s="50"/>
    </row>
    <row r="52" spans="2:20" s="30" customFormat="1">
      <c r="B52" s="62"/>
      <c r="C52" s="134">
        <f>C49+1</f>
        <v>33</v>
      </c>
      <c r="D52" s="13" t="s">
        <v>558</v>
      </c>
      <c r="E52" s="48" t="s">
        <v>60</v>
      </c>
      <c r="F52" s="48" t="s">
        <v>536</v>
      </c>
      <c r="H52" s="275"/>
      <c r="I52" s="275"/>
      <c r="J52" s="275"/>
      <c r="K52" s="275"/>
      <c r="L52" s="276"/>
      <c r="M52" s="276"/>
      <c r="O52" s="276"/>
      <c r="P52" s="276"/>
      <c r="Q52" s="276"/>
      <c r="R52" s="276"/>
      <c r="S52" s="276"/>
      <c r="T52" s="50"/>
    </row>
    <row r="53" spans="2:20" s="30" customFormat="1">
      <c r="B53" s="62"/>
      <c r="C53" s="134">
        <f t="shared" si="8"/>
        <v>34</v>
      </c>
      <c r="D53" s="13" t="s">
        <v>559</v>
      </c>
      <c r="E53" s="48" t="s">
        <v>60</v>
      </c>
      <c r="F53" s="48" t="s">
        <v>536</v>
      </c>
      <c r="H53" s="275"/>
      <c r="I53" s="275"/>
      <c r="J53" s="275"/>
      <c r="K53" s="275"/>
      <c r="L53" s="276"/>
      <c r="M53" s="276"/>
      <c r="O53" s="276"/>
      <c r="P53" s="276"/>
      <c r="Q53" s="276"/>
      <c r="R53" s="276"/>
      <c r="S53" s="276"/>
      <c r="T53" s="50"/>
    </row>
    <row r="54" spans="2:20" s="30" customFormat="1">
      <c r="B54" s="62"/>
      <c r="C54" s="134">
        <f t="shared" si="8"/>
        <v>35</v>
      </c>
      <c r="D54" s="13" t="s">
        <v>560</v>
      </c>
      <c r="E54" s="48" t="s">
        <v>60</v>
      </c>
      <c r="F54" s="48" t="s">
        <v>536</v>
      </c>
      <c r="H54" s="280">
        <f>H53-H52</f>
        <v>0</v>
      </c>
      <c r="I54" s="280">
        <f t="shared" ref="I54:M54" si="11">I53-I52</f>
        <v>0</v>
      </c>
      <c r="J54" s="280">
        <f t="shared" si="11"/>
        <v>0</v>
      </c>
      <c r="K54" s="280">
        <f t="shared" si="11"/>
        <v>0</v>
      </c>
      <c r="L54" s="280">
        <f t="shared" si="11"/>
        <v>0</v>
      </c>
      <c r="M54" s="280">
        <f t="shared" si="11"/>
        <v>0</v>
      </c>
      <c r="O54" s="280">
        <f t="shared" ref="O54:S54" si="12">O53-O52</f>
        <v>0</v>
      </c>
      <c r="P54" s="280">
        <f t="shared" si="12"/>
        <v>0</v>
      </c>
      <c r="Q54" s="280">
        <f t="shared" si="12"/>
        <v>0</v>
      </c>
      <c r="R54" s="280">
        <f t="shared" si="12"/>
        <v>0</v>
      </c>
      <c r="S54" s="280">
        <f t="shared" si="12"/>
        <v>0</v>
      </c>
      <c r="T54" s="50"/>
    </row>
    <row r="55" spans="2:20" s="30" customFormat="1">
      <c r="B55" s="62"/>
      <c r="C55" s="282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50"/>
    </row>
    <row r="56" spans="2:20" s="30" customFormat="1">
      <c r="B56" s="62"/>
      <c r="C56" s="46" t="s">
        <v>11</v>
      </c>
      <c r="D56" s="79" t="s">
        <v>561</v>
      </c>
      <c r="E56" s="48" t="s">
        <v>60</v>
      </c>
      <c r="F56" s="48" t="s">
        <v>536</v>
      </c>
      <c r="H56" s="281">
        <f>H35+H49+H54</f>
        <v>0</v>
      </c>
      <c r="I56" s="281">
        <f t="shared" ref="I56:M56" si="13">I35+I49+I54</f>
        <v>0</v>
      </c>
      <c r="J56" s="281">
        <f t="shared" si="13"/>
        <v>0</v>
      </c>
      <c r="K56" s="281">
        <f t="shared" si="13"/>
        <v>0</v>
      </c>
      <c r="L56" s="281">
        <f t="shared" si="13"/>
        <v>0</v>
      </c>
      <c r="M56" s="281">
        <f t="shared" si="13"/>
        <v>0</v>
      </c>
      <c r="O56" s="281">
        <f t="shared" ref="O56:S56" si="14">O35+O49+O54</f>
        <v>0</v>
      </c>
      <c r="P56" s="281">
        <f t="shared" si="14"/>
        <v>0</v>
      </c>
      <c r="Q56" s="281">
        <f t="shared" si="14"/>
        <v>0</v>
      </c>
      <c r="R56" s="281">
        <f t="shared" si="14"/>
        <v>0</v>
      </c>
      <c r="S56" s="281">
        <f t="shared" si="14"/>
        <v>0</v>
      </c>
      <c r="T56" s="50"/>
    </row>
    <row r="57" spans="2:20" s="30" customFormat="1">
      <c r="B57" s="62"/>
      <c r="C57" s="282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50"/>
    </row>
    <row r="58" spans="2:20" s="30" customFormat="1">
      <c r="B58" s="62"/>
      <c r="C58" s="46" t="s">
        <v>288</v>
      </c>
      <c r="D58" s="79" t="s">
        <v>562</v>
      </c>
      <c r="E58" s="273"/>
      <c r="F58" s="54"/>
      <c r="H58" s="95"/>
      <c r="I58" s="95"/>
      <c r="J58" s="95"/>
      <c r="K58" s="95"/>
      <c r="L58" s="95"/>
      <c r="M58" s="95"/>
      <c r="O58" s="95"/>
      <c r="P58" s="95"/>
      <c r="Q58" s="95"/>
      <c r="R58" s="95"/>
      <c r="S58" s="95"/>
      <c r="T58" s="50"/>
    </row>
    <row r="59" spans="2:20" s="30" customFormat="1">
      <c r="B59" s="62"/>
      <c r="C59" s="134">
        <f>C54+1</f>
        <v>36</v>
      </c>
      <c r="D59" s="13" t="s">
        <v>563</v>
      </c>
      <c r="E59" s="48" t="s">
        <v>60</v>
      </c>
      <c r="F59" s="48" t="s">
        <v>536</v>
      </c>
      <c r="H59" s="275"/>
      <c r="I59" s="275"/>
      <c r="J59" s="275"/>
      <c r="K59" s="275"/>
      <c r="L59" s="276"/>
      <c r="M59" s="276"/>
      <c r="O59" s="276"/>
      <c r="P59" s="276"/>
      <c r="Q59" s="276"/>
      <c r="R59" s="276"/>
      <c r="S59" s="276"/>
      <c r="T59" s="50"/>
    </row>
    <row r="60" spans="2:20" s="30" customFormat="1">
      <c r="B60" s="62"/>
      <c r="C60" s="134">
        <f t="shared" ref="C60:C62" si="15">C59+1</f>
        <v>37</v>
      </c>
      <c r="D60" s="13" t="s">
        <v>564</v>
      </c>
      <c r="E60" s="48" t="s">
        <v>60</v>
      </c>
      <c r="F60" s="48" t="s">
        <v>536</v>
      </c>
      <c r="H60" s="275"/>
      <c r="I60" s="275"/>
      <c r="J60" s="275"/>
      <c r="K60" s="275"/>
      <c r="L60" s="276"/>
      <c r="M60" s="276"/>
      <c r="O60" s="276"/>
      <c r="P60" s="276"/>
      <c r="Q60" s="276"/>
      <c r="R60" s="276"/>
      <c r="S60" s="276"/>
      <c r="T60" s="50"/>
    </row>
    <row r="61" spans="2:20" s="30" customFormat="1">
      <c r="B61" s="62"/>
      <c r="C61" s="134">
        <f t="shared" si="15"/>
        <v>38</v>
      </c>
      <c r="D61" s="13" t="s">
        <v>565</v>
      </c>
      <c r="E61" s="48" t="s">
        <v>60</v>
      </c>
      <c r="F61" s="48" t="s">
        <v>536</v>
      </c>
      <c r="H61" s="275"/>
      <c r="I61" s="275"/>
      <c r="J61" s="275"/>
      <c r="K61" s="275"/>
      <c r="L61" s="276"/>
      <c r="M61" s="276"/>
      <c r="O61" s="276"/>
      <c r="P61" s="276"/>
      <c r="Q61" s="276"/>
      <c r="R61" s="276"/>
      <c r="S61" s="276"/>
      <c r="T61" s="50"/>
    </row>
    <row r="62" spans="2:20" s="30" customFormat="1">
      <c r="B62" s="62"/>
      <c r="C62" s="134">
        <f t="shared" si="15"/>
        <v>39</v>
      </c>
      <c r="D62" s="13" t="s">
        <v>566</v>
      </c>
      <c r="E62" s="48" t="s">
        <v>60</v>
      </c>
      <c r="F62" s="48" t="s">
        <v>536</v>
      </c>
      <c r="H62" s="280">
        <f>SUM(H59:H61)</f>
        <v>0</v>
      </c>
      <c r="I62" s="280">
        <f t="shared" ref="I62:M62" si="16">SUM(I59:I61)</f>
        <v>0</v>
      </c>
      <c r="J62" s="280">
        <f t="shared" si="16"/>
        <v>0</v>
      </c>
      <c r="K62" s="280">
        <f t="shared" si="16"/>
        <v>0</v>
      </c>
      <c r="L62" s="280">
        <f t="shared" si="16"/>
        <v>0</v>
      </c>
      <c r="M62" s="280">
        <f t="shared" si="16"/>
        <v>0</v>
      </c>
      <c r="O62" s="280">
        <f>SUM(O59:O61)</f>
        <v>0</v>
      </c>
      <c r="P62" s="280">
        <f t="shared" ref="P62:S62" si="17">SUM(P59:P61)</f>
        <v>0</v>
      </c>
      <c r="Q62" s="280">
        <f t="shared" si="17"/>
        <v>0</v>
      </c>
      <c r="R62" s="280">
        <f t="shared" si="17"/>
        <v>0</v>
      </c>
      <c r="S62" s="280">
        <f t="shared" si="17"/>
        <v>0</v>
      </c>
      <c r="T62" s="50"/>
    </row>
    <row r="63" spans="2:20" s="30" customFormat="1">
      <c r="B63" s="62"/>
      <c r="C63" s="282"/>
      <c r="D63" s="86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50"/>
    </row>
    <row r="64" spans="2:20" s="30" customFormat="1">
      <c r="B64" s="62"/>
      <c r="C64" s="46" t="s">
        <v>567</v>
      </c>
      <c r="D64" s="79" t="s">
        <v>568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50"/>
    </row>
    <row r="65" spans="2:20" s="30" customFormat="1">
      <c r="B65" s="62"/>
      <c r="C65" s="110">
        <f>C62+1</f>
        <v>40</v>
      </c>
      <c r="D65" s="313" t="s">
        <v>568</v>
      </c>
      <c r="E65" s="48" t="s">
        <v>60</v>
      </c>
      <c r="F65" s="48" t="s">
        <v>536</v>
      </c>
      <c r="H65" s="281">
        <f>H56+H62</f>
        <v>0</v>
      </c>
      <c r="I65" s="281">
        <f t="shared" ref="I65:M65" si="18">I56+I62</f>
        <v>0</v>
      </c>
      <c r="J65" s="281">
        <f t="shared" si="18"/>
        <v>0</v>
      </c>
      <c r="K65" s="281">
        <f t="shared" si="18"/>
        <v>0</v>
      </c>
      <c r="L65" s="281">
        <f t="shared" si="18"/>
        <v>0</v>
      </c>
      <c r="M65" s="281">
        <f t="shared" si="18"/>
        <v>0</v>
      </c>
      <c r="O65" s="281">
        <f t="shared" ref="O65:S65" si="19">O56+O62</f>
        <v>0</v>
      </c>
      <c r="P65" s="281">
        <f t="shared" si="19"/>
        <v>0</v>
      </c>
      <c r="Q65" s="281">
        <f t="shared" si="19"/>
        <v>0</v>
      </c>
      <c r="R65" s="281">
        <f t="shared" si="19"/>
        <v>0</v>
      </c>
      <c r="S65" s="281">
        <f t="shared" si="19"/>
        <v>0</v>
      </c>
      <c r="T65" s="50"/>
    </row>
    <row r="66" spans="2:20" s="30" customFormat="1">
      <c r="B66" s="62"/>
      <c r="D66" s="80"/>
      <c r="H66" s="95"/>
      <c r="I66" s="95"/>
      <c r="J66" s="95"/>
      <c r="K66" s="95"/>
      <c r="L66" s="95"/>
      <c r="M66" s="95"/>
      <c r="O66" s="95"/>
      <c r="P66" s="95"/>
      <c r="Q66" s="95"/>
      <c r="R66" s="95"/>
      <c r="S66" s="95"/>
      <c r="T66" s="50"/>
    </row>
    <row r="67" spans="2:20" s="30" customFormat="1">
      <c r="B67" s="62"/>
      <c r="C67" s="46" t="s">
        <v>569</v>
      </c>
      <c r="D67" s="79" t="s">
        <v>570</v>
      </c>
      <c r="H67" s="95"/>
      <c r="I67" s="95"/>
      <c r="J67" s="95"/>
      <c r="K67" s="95"/>
      <c r="L67" s="95"/>
      <c r="M67" s="95"/>
      <c r="O67" s="95"/>
      <c r="P67" s="95"/>
      <c r="Q67" s="95"/>
      <c r="R67" s="95"/>
      <c r="S67" s="95"/>
      <c r="T67" s="50"/>
    </row>
    <row r="68" spans="2:20" s="30" customFormat="1">
      <c r="B68" s="62"/>
      <c r="C68" s="110">
        <f>C65+1</f>
        <v>41</v>
      </c>
      <c r="D68" s="313" t="s">
        <v>570</v>
      </c>
      <c r="E68" s="48" t="s">
        <v>60</v>
      </c>
      <c r="F68" s="48" t="s">
        <v>536</v>
      </c>
      <c r="H68" s="275"/>
      <c r="I68" s="275"/>
      <c r="J68" s="275"/>
      <c r="K68" s="275"/>
      <c r="L68" s="276"/>
      <c r="M68" s="276"/>
      <c r="O68" s="276"/>
      <c r="P68" s="276"/>
      <c r="Q68" s="276"/>
      <c r="R68" s="276"/>
      <c r="S68" s="276"/>
      <c r="T68" s="50"/>
    </row>
    <row r="69" spans="2:20" s="30" customFormat="1">
      <c r="B69" s="62"/>
      <c r="D69" s="80"/>
      <c r="H69" s="95"/>
      <c r="I69" s="95"/>
      <c r="J69" s="95"/>
      <c r="K69" s="95"/>
      <c r="L69" s="95"/>
      <c r="M69" s="95"/>
      <c r="O69" s="95"/>
      <c r="P69" s="95"/>
      <c r="Q69" s="95"/>
      <c r="R69" s="95"/>
      <c r="S69" s="95"/>
      <c r="T69" s="50"/>
    </row>
    <row r="70" spans="2:20" s="30" customFormat="1" ht="16" thickBot="1">
      <c r="B70" s="51"/>
      <c r="C70" s="52"/>
      <c r="D70" s="89"/>
      <c r="E70" s="89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</row>
    <row r="71" spans="2:20" s="30" customFormat="1">
      <c r="D71" s="80"/>
      <c r="E71" s="80"/>
    </row>
    <row r="72" spans="2:20" s="30" customFormat="1"/>
    <row r="73" spans="2:20" s="30" customFormat="1"/>
    <row r="74" spans="2:20" s="30" customFormat="1"/>
    <row r="75" spans="2:20" s="30" customFormat="1"/>
    <row r="76" spans="2:20" s="30" customFormat="1"/>
    <row r="77" spans="2:20" s="30" customFormat="1"/>
    <row r="78" spans="2:20" s="30" customFormat="1"/>
    <row r="79" spans="2:20" s="30" customFormat="1"/>
    <row r="80" spans="2:20" s="30" customFormat="1"/>
    <row r="81" spans="4:5" s="30" customFormat="1"/>
    <row r="82" spans="4:5" s="30" customFormat="1"/>
    <row r="83" spans="4:5" s="30" customFormat="1"/>
    <row r="84" spans="4:5" s="30" customFormat="1"/>
    <row r="85" spans="4:5" s="30" customFormat="1"/>
    <row r="86" spans="4:5" s="30" customFormat="1"/>
    <row r="87" spans="4:5" s="30" customFormat="1"/>
    <row r="88" spans="4:5" s="30" customFormat="1"/>
    <row r="89" spans="4:5" s="30" customFormat="1"/>
    <row r="90" spans="4:5" s="30" customFormat="1">
      <c r="D90" s="80"/>
      <c r="E90" s="80"/>
    </row>
    <row r="91" spans="4:5" s="30" customFormat="1">
      <c r="D91" s="80"/>
      <c r="E91" s="80"/>
    </row>
    <row r="92" spans="4:5" s="30" customFormat="1">
      <c r="D92" s="80"/>
      <c r="E92" s="80"/>
    </row>
    <row r="93" spans="4:5" s="30" customFormat="1">
      <c r="D93" s="80"/>
      <c r="E93" s="80"/>
    </row>
    <row r="94" spans="4:5" s="30" customFormat="1">
      <c r="D94" s="80"/>
      <c r="E94" s="80"/>
    </row>
    <row r="95" spans="4:5" s="30" customFormat="1">
      <c r="D95" s="80"/>
      <c r="E95" s="80"/>
    </row>
    <row r="96" spans="4:5" s="30" customFormat="1">
      <c r="D96" s="80"/>
      <c r="E96" s="80"/>
    </row>
    <row r="97" spans="4:5" s="30" customFormat="1">
      <c r="D97" s="80"/>
      <c r="E97" s="80"/>
    </row>
    <row r="98" spans="4:5" s="30" customFormat="1">
      <c r="D98" s="80"/>
      <c r="E98" s="80"/>
    </row>
    <row r="99" spans="4:5" s="30" customFormat="1">
      <c r="D99" s="80"/>
      <c r="E99" s="80"/>
    </row>
    <row r="100" spans="4:5" s="30" customFormat="1">
      <c r="D100" s="80"/>
      <c r="E100" s="80"/>
    </row>
    <row r="101" spans="4:5" s="30" customFormat="1">
      <c r="D101" s="80"/>
      <c r="E101" s="80"/>
    </row>
    <row r="102" spans="4:5" s="30" customFormat="1">
      <c r="D102" s="80"/>
      <c r="E102" s="80"/>
    </row>
    <row r="103" spans="4:5" s="30" customFormat="1">
      <c r="D103" s="80"/>
      <c r="E103" s="80"/>
    </row>
    <row r="104" spans="4:5" s="30" customFormat="1">
      <c r="D104" s="80"/>
      <c r="E104" s="80"/>
    </row>
    <row r="105" spans="4:5" s="30" customFormat="1">
      <c r="D105" s="80"/>
      <c r="E105" s="80"/>
    </row>
    <row r="106" spans="4:5" s="30" customFormat="1">
      <c r="D106" s="80"/>
      <c r="E106" s="80"/>
    </row>
    <row r="107" spans="4:5" s="30" customFormat="1">
      <c r="D107" s="80"/>
      <c r="E107" s="80"/>
    </row>
    <row r="108" spans="4:5" s="30" customFormat="1">
      <c r="D108" s="80"/>
      <c r="E108" s="80"/>
    </row>
    <row r="109" spans="4:5" s="30" customFormat="1">
      <c r="D109" s="80"/>
      <c r="E109" s="80"/>
    </row>
    <row r="110" spans="4:5" s="30" customFormat="1">
      <c r="D110" s="80"/>
      <c r="E110" s="80"/>
    </row>
    <row r="111" spans="4:5" s="30" customFormat="1">
      <c r="D111" s="80"/>
      <c r="E111" s="80"/>
    </row>
    <row r="112" spans="4:5" s="30" customFormat="1">
      <c r="D112" s="80"/>
      <c r="E112" s="80"/>
    </row>
    <row r="113" spans="4:5" s="30" customFormat="1">
      <c r="D113" s="80"/>
      <c r="E113" s="80"/>
    </row>
    <row r="114" spans="4:5" s="30" customFormat="1">
      <c r="D114" s="80"/>
      <c r="E114" s="80"/>
    </row>
    <row r="115" spans="4:5" s="30" customFormat="1">
      <c r="D115" s="80"/>
      <c r="E115" s="80"/>
    </row>
    <row r="116" spans="4:5" s="30" customFormat="1">
      <c r="D116" s="80"/>
      <c r="E116" s="80"/>
    </row>
    <row r="117" spans="4:5" s="30" customFormat="1">
      <c r="D117" s="80"/>
      <c r="E117" s="80"/>
    </row>
    <row r="118" spans="4:5" s="30" customFormat="1">
      <c r="D118" s="80"/>
      <c r="E118" s="80"/>
    </row>
    <row r="119" spans="4:5" s="30" customFormat="1">
      <c r="D119" s="80"/>
      <c r="E119" s="80"/>
    </row>
    <row r="120" spans="4:5" s="30" customFormat="1">
      <c r="D120" s="80"/>
      <c r="E120" s="80"/>
    </row>
    <row r="121" spans="4:5" s="30" customFormat="1">
      <c r="D121" s="80"/>
      <c r="E121" s="80"/>
    </row>
    <row r="122" spans="4:5" s="30" customFormat="1">
      <c r="D122" s="80"/>
      <c r="E122" s="80"/>
    </row>
    <row r="123" spans="4:5" s="30" customFormat="1">
      <c r="D123" s="80"/>
      <c r="E123" s="80"/>
    </row>
    <row r="124" spans="4:5" s="30" customFormat="1">
      <c r="D124" s="80"/>
      <c r="E124" s="80"/>
    </row>
    <row r="125" spans="4:5" s="30" customFormat="1">
      <c r="D125" s="80"/>
      <c r="E125" s="80"/>
    </row>
    <row r="126" spans="4:5" s="30" customFormat="1">
      <c r="D126" s="80"/>
      <c r="E126" s="80"/>
    </row>
    <row r="127" spans="4:5" s="30" customFormat="1">
      <c r="D127" s="80"/>
      <c r="E127" s="80"/>
    </row>
    <row r="128" spans="4:5" s="30" customFormat="1">
      <c r="D128" s="80"/>
      <c r="E128" s="80"/>
    </row>
    <row r="129" spans="4:5" s="30" customFormat="1">
      <c r="D129" s="80"/>
      <c r="E129" s="80"/>
    </row>
    <row r="130" spans="4:5" s="30" customFormat="1">
      <c r="D130" s="80"/>
      <c r="E130" s="80"/>
    </row>
    <row r="131" spans="4:5" s="30" customFormat="1">
      <c r="D131" s="80"/>
      <c r="E131" s="80"/>
    </row>
    <row r="132" spans="4:5" s="30" customFormat="1">
      <c r="D132" s="80"/>
      <c r="E132" s="80"/>
    </row>
    <row r="133" spans="4:5" s="30" customFormat="1">
      <c r="D133" s="80"/>
      <c r="E133" s="80"/>
    </row>
    <row r="134" spans="4:5" s="30" customFormat="1">
      <c r="D134" s="80"/>
      <c r="E134" s="80"/>
    </row>
    <row r="135" spans="4:5" s="30" customFormat="1">
      <c r="D135" s="80"/>
      <c r="E135" s="80"/>
    </row>
    <row r="136" spans="4:5" s="30" customFormat="1">
      <c r="D136" s="80"/>
      <c r="E136" s="80"/>
    </row>
    <row r="137" spans="4:5" s="30" customFormat="1">
      <c r="D137" s="80"/>
      <c r="E137" s="80"/>
    </row>
    <row r="138" spans="4:5" s="30" customFormat="1">
      <c r="D138" s="80"/>
      <c r="E138" s="80"/>
    </row>
    <row r="139" spans="4:5" s="30" customFormat="1">
      <c r="D139" s="80"/>
      <c r="E139" s="80"/>
    </row>
    <row r="140" spans="4:5" s="30" customFormat="1">
      <c r="D140" s="80"/>
      <c r="E140" s="80"/>
    </row>
    <row r="141" spans="4:5" s="30" customFormat="1">
      <c r="D141" s="80"/>
      <c r="E141" s="80"/>
    </row>
    <row r="142" spans="4:5" s="30" customFormat="1">
      <c r="D142" s="80"/>
      <c r="E142" s="80"/>
    </row>
    <row r="143" spans="4:5" s="30" customFormat="1">
      <c r="D143" s="80"/>
      <c r="E143" s="80"/>
    </row>
    <row r="144" spans="4:5" s="30" customFormat="1">
      <c r="D144" s="80"/>
      <c r="E144" s="80"/>
    </row>
    <row r="145" spans="4:5" s="30" customFormat="1">
      <c r="D145" s="80"/>
      <c r="E145" s="80"/>
    </row>
    <row r="146" spans="4:5" s="30" customFormat="1">
      <c r="D146" s="80"/>
      <c r="E146" s="80"/>
    </row>
    <row r="147" spans="4:5" s="30" customFormat="1">
      <c r="D147" s="80"/>
      <c r="E147" s="80"/>
    </row>
    <row r="148" spans="4:5" s="30" customFormat="1">
      <c r="D148" s="80"/>
      <c r="E148" s="80"/>
    </row>
    <row r="149" spans="4:5" s="30" customFormat="1">
      <c r="D149" s="80"/>
      <c r="E149" s="80"/>
    </row>
    <row r="150" spans="4:5" s="30" customFormat="1">
      <c r="D150" s="80"/>
      <c r="E150" s="80"/>
    </row>
    <row r="151" spans="4:5" s="30" customFormat="1">
      <c r="D151" s="80"/>
      <c r="E151" s="80"/>
    </row>
    <row r="152" spans="4:5" s="30" customFormat="1">
      <c r="D152" s="80"/>
      <c r="E152" s="80"/>
    </row>
    <row r="153" spans="4:5" s="30" customFormat="1">
      <c r="D153" s="80"/>
      <c r="E153" s="80"/>
    </row>
    <row r="154" spans="4:5" s="30" customFormat="1">
      <c r="D154" s="80"/>
      <c r="E154" s="80"/>
    </row>
    <row r="155" spans="4:5" s="30" customFormat="1">
      <c r="D155" s="80"/>
      <c r="E155" s="80"/>
    </row>
    <row r="156" spans="4:5" s="30" customFormat="1">
      <c r="D156" s="80"/>
      <c r="E156" s="80"/>
    </row>
    <row r="157" spans="4:5" s="30" customFormat="1">
      <c r="D157" s="80"/>
      <c r="E157" s="80"/>
    </row>
    <row r="158" spans="4:5" s="30" customFormat="1">
      <c r="D158" s="80"/>
      <c r="E158" s="80"/>
    </row>
    <row r="159" spans="4:5" s="30" customFormat="1">
      <c r="D159" s="80"/>
      <c r="E159" s="80"/>
    </row>
    <row r="160" spans="4:5" s="30" customFormat="1">
      <c r="D160" s="80"/>
      <c r="E160" s="80"/>
    </row>
    <row r="161" spans="4:5" s="30" customFormat="1">
      <c r="D161" s="80"/>
      <c r="E161" s="80"/>
    </row>
    <row r="162" spans="4:5" s="30" customFormat="1">
      <c r="D162" s="80"/>
      <c r="E162" s="80"/>
    </row>
    <row r="163" spans="4:5" s="30" customFormat="1">
      <c r="D163" s="80"/>
      <c r="E163" s="80"/>
    </row>
    <row r="164" spans="4:5" s="30" customFormat="1">
      <c r="D164" s="80"/>
      <c r="E164" s="80"/>
    </row>
    <row r="165" spans="4:5" s="30" customFormat="1">
      <c r="D165" s="80"/>
      <c r="E165" s="80"/>
    </row>
    <row r="166" spans="4:5" s="30" customFormat="1">
      <c r="D166" s="80"/>
      <c r="E166" s="80"/>
    </row>
    <row r="167" spans="4:5" s="30" customFormat="1">
      <c r="D167" s="80"/>
      <c r="E167" s="80"/>
    </row>
    <row r="168" spans="4:5" s="30" customFormat="1">
      <c r="D168" s="80"/>
      <c r="E168" s="80"/>
    </row>
    <row r="169" spans="4:5" s="30" customFormat="1">
      <c r="D169" s="80"/>
      <c r="E169" s="80"/>
    </row>
    <row r="170" spans="4:5" s="30" customFormat="1">
      <c r="D170" s="80"/>
      <c r="E170" s="80"/>
    </row>
    <row r="171" spans="4:5" s="30" customFormat="1">
      <c r="D171" s="80"/>
      <c r="E171" s="80"/>
    </row>
    <row r="172" spans="4:5" s="30" customFormat="1">
      <c r="D172" s="80"/>
      <c r="E172" s="80"/>
    </row>
    <row r="173" spans="4:5" s="30" customFormat="1">
      <c r="D173" s="80"/>
      <c r="E173" s="80"/>
    </row>
    <row r="174" spans="4:5" s="30" customFormat="1">
      <c r="D174" s="80"/>
      <c r="E174" s="80"/>
    </row>
    <row r="175" spans="4:5" s="30" customFormat="1">
      <c r="D175" s="80"/>
      <c r="E175" s="80"/>
    </row>
    <row r="176" spans="4:5" s="30" customFormat="1">
      <c r="D176" s="80"/>
      <c r="E176" s="80"/>
    </row>
    <row r="177" spans="4:5" s="30" customFormat="1">
      <c r="D177" s="80"/>
      <c r="E177" s="80"/>
    </row>
    <row r="178" spans="4:5" s="30" customFormat="1">
      <c r="D178" s="80"/>
      <c r="E178" s="80"/>
    </row>
    <row r="179" spans="4:5" s="30" customFormat="1">
      <c r="D179" s="80"/>
      <c r="E179" s="80"/>
    </row>
    <row r="180" spans="4:5" s="30" customFormat="1">
      <c r="D180" s="80"/>
      <c r="E180" s="80"/>
    </row>
    <row r="181" spans="4:5" s="30" customFormat="1">
      <c r="D181" s="80"/>
      <c r="E181" s="80"/>
    </row>
    <row r="182" spans="4:5" s="30" customFormat="1">
      <c r="D182" s="80"/>
      <c r="E182" s="80"/>
    </row>
    <row r="183" spans="4:5" s="30" customFormat="1">
      <c r="D183" s="80"/>
      <c r="E183" s="80"/>
    </row>
    <row r="184" spans="4:5" s="30" customFormat="1">
      <c r="D184" s="80"/>
      <c r="E184" s="80"/>
    </row>
    <row r="185" spans="4:5" s="30" customFormat="1">
      <c r="D185" s="80"/>
      <c r="E185" s="80"/>
    </row>
    <row r="186" spans="4:5" s="30" customFormat="1">
      <c r="D186" s="80"/>
      <c r="E186" s="80"/>
    </row>
    <row r="187" spans="4:5" s="30" customFormat="1">
      <c r="D187" s="80"/>
      <c r="E187" s="80"/>
    </row>
    <row r="188" spans="4:5" s="30" customFormat="1">
      <c r="D188" s="80"/>
      <c r="E188" s="80"/>
    </row>
    <row r="189" spans="4:5" s="30" customFormat="1">
      <c r="D189" s="80"/>
      <c r="E189" s="80"/>
    </row>
    <row r="190" spans="4:5" s="30" customFormat="1">
      <c r="D190" s="80"/>
      <c r="E190" s="80"/>
    </row>
    <row r="191" spans="4:5" s="30" customFormat="1">
      <c r="D191" s="80"/>
      <c r="E191" s="80"/>
    </row>
    <row r="192" spans="4:5" s="30" customFormat="1">
      <c r="D192" s="80"/>
      <c r="E192" s="80"/>
    </row>
    <row r="193" spans="4:5" s="30" customFormat="1">
      <c r="D193" s="80"/>
      <c r="E193" s="80"/>
    </row>
    <row r="194" spans="4:5" s="30" customFormat="1">
      <c r="D194" s="80"/>
      <c r="E194" s="80"/>
    </row>
    <row r="195" spans="4:5" s="30" customFormat="1">
      <c r="D195" s="80"/>
      <c r="E195" s="80"/>
    </row>
    <row r="196" spans="4:5" s="30" customFormat="1">
      <c r="D196" s="80"/>
      <c r="E196" s="80"/>
    </row>
    <row r="197" spans="4:5" s="30" customFormat="1">
      <c r="D197" s="80"/>
      <c r="E197" s="80"/>
    </row>
    <row r="198" spans="4:5" s="30" customFormat="1">
      <c r="D198" s="80"/>
      <c r="E198" s="80"/>
    </row>
    <row r="199" spans="4:5" s="30" customFormat="1">
      <c r="D199" s="80"/>
      <c r="E199" s="80"/>
    </row>
    <row r="200" spans="4:5" s="30" customFormat="1">
      <c r="D200" s="80"/>
      <c r="E200" s="80"/>
    </row>
    <row r="201" spans="4:5" s="30" customFormat="1">
      <c r="D201" s="80"/>
      <c r="E201" s="80"/>
    </row>
    <row r="202" spans="4:5" s="30" customFormat="1">
      <c r="D202" s="80"/>
      <c r="E202" s="80"/>
    </row>
    <row r="203" spans="4:5" s="30" customFormat="1">
      <c r="D203" s="80"/>
      <c r="E203" s="80"/>
    </row>
    <row r="204" spans="4:5" s="30" customFormat="1">
      <c r="D204" s="80"/>
      <c r="E204" s="80"/>
    </row>
    <row r="205" spans="4:5" s="30" customFormat="1">
      <c r="D205" s="80"/>
      <c r="E205" s="80"/>
    </row>
    <row r="206" spans="4:5" s="30" customFormat="1">
      <c r="D206" s="80"/>
      <c r="E206" s="80"/>
    </row>
    <row r="207" spans="4:5" s="30" customFormat="1">
      <c r="D207" s="80"/>
      <c r="E207" s="80"/>
    </row>
    <row r="208" spans="4:5" s="30" customFormat="1">
      <c r="D208" s="80"/>
      <c r="E208" s="80"/>
    </row>
    <row r="209" spans="4:5" s="30" customFormat="1">
      <c r="D209" s="80"/>
      <c r="E209" s="80"/>
    </row>
    <row r="210" spans="4:5" s="30" customFormat="1">
      <c r="D210" s="80"/>
      <c r="E210" s="80"/>
    </row>
    <row r="211" spans="4:5" s="30" customFormat="1">
      <c r="D211" s="80"/>
      <c r="E211" s="80"/>
    </row>
    <row r="212" spans="4:5" s="30" customFormat="1">
      <c r="D212" s="80"/>
      <c r="E212" s="80"/>
    </row>
    <row r="213" spans="4:5" s="30" customFormat="1">
      <c r="D213" s="80"/>
      <c r="E213" s="80"/>
    </row>
    <row r="214" spans="4:5" s="30" customFormat="1">
      <c r="D214" s="80"/>
      <c r="E214" s="80"/>
    </row>
    <row r="215" spans="4:5" s="30" customFormat="1">
      <c r="D215" s="80"/>
      <c r="E215" s="80"/>
    </row>
    <row r="216" spans="4:5" s="30" customFormat="1">
      <c r="D216" s="80"/>
      <c r="E216" s="80"/>
    </row>
    <row r="217" spans="4:5" s="30" customFormat="1">
      <c r="D217" s="80"/>
      <c r="E217" s="80"/>
    </row>
    <row r="218" spans="4:5" s="30" customFormat="1">
      <c r="D218" s="80"/>
      <c r="E218" s="80"/>
    </row>
    <row r="219" spans="4:5" s="30" customFormat="1">
      <c r="D219" s="80"/>
      <c r="E219" s="80"/>
    </row>
    <row r="220" spans="4:5" s="30" customFormat="1">
      <c r="D220" s="80"/>
      <c r="E220" s="80"/>
    </row>
    <row r="221" spans="4:5" s="30" customFormat="1">
      <c r="D221" s="80"/>
      <c r="E221" s="80"/>
    </row>
    <row r="222" spans="4:5" s="30" customFormat="1">
      <c r="D222" s="80"/>
      <c r="E222" s="80"/>
    </row>
    <row r="223" spans="4:5" s="30" customFormat="1">
      <c r="D223" s="80"/>
      <c r="E223" s="80"/>
    </row>
    <row r="224" spans="4:5" s="30" customFormat="1">
      <c r="D224" s="80"/>
      <c r="E224" s="80"/>
    </row>
    <row r="225" spans="4:5" s="30" customFormat="1">
      <c r="D225" s="80"/>
      <c r="E225" s="80"/>
    </row>
    <row r="226" spans="4:5" s="30" customFormat="1">
      <c r="D226" s="80"/>
      <c r="E226" s="80"/>
    </row>
    <row r="227" spans="4:5" s="30" customFormat="1">
      <c r="D227" s="80"/>
      <c r="E227" s="80"/>
    </row>
    <row r="228" spans="4:5" s="30" customFormat="1">
      <c r="D228" s="80"/>
      <c r="E228" s="80"/>
    </row>
    <row r="229" spans="4:5" s="30" customFormat="1">
      <c r="D229" s="80"/>
      <c r="E229" s="80"/>
    </row>
    <row r="230" spans="4:5" s="30" customFormat="1">
      <c r="D230" s="80"/>
      <c r="E230" s="80"/>
    </row>
    <row r="231" spans="4:5" s="30" customFormat="1">
      <c r="D231" s="80"/>
      <c r="E231" s="80"/>
    </row>
    <row r="232" spans="4:5" s="30" customFormat="1">
      <c r="D232" s="80"/>
      <c r="E232" s="80"/>
    </row>
    <row r="233" spans="4:5" s="30" customFormat="1">
      <c r="D233" s="80"/>
      <c r="E233" s="80"/>
    </row>
    <row r="234" spans="4:5" s="30" customFormat="1">
      <c r="D234" s="80"/>
      <c r="E234" s="80"/>
    </row>
    <row r="235" spans="4:5" s="30" customFormat="1">
      <c r="D235" s="80"/>
      <c r="E235" s="80"/>
    </row>
    <row r="236" spans="4:5" s="30" customFormat="1">
      <c r="D236" s="80"/>
      <c r="E236" s="80"/>
    </row>
    <row r="237" spans="4:5" s="30" customFormat="1">
      <c r="D237" s="80"/>
      <c r="E237" s="80"/>
    </row>
    <row r="238" spans="4:5" s="30" customFormat="1">
      <c r="D238" s="80"/>
      <c r="E238" s="80"/>
    </row>
    <row r="239" spans="4:5" s="30" customFormat="1">
      <c r="D239" s="80"/>
      <c r="E239" s="80"/>
    </row>
    <row r="240" spans="4:5" s="30" customFormat="1">
      <c r="D240" s="80"/>
      <c r="E240" s="80"/>
    </row>
    <row r="241" spans="4:5" s="30" customFormat="1">
      <c r="D241" s="80"/>
      <c r="E241" s="80"/>
    </row>
    <row r="242" spans="4:5" s="30" customFormat="1">
      <c r="D242" s="80"/>
      <c r="E242" s="80"/>
    </row>
    <row r="243" spans="4:5" s="30" customFormat="1">
      <c r="D243" s="80"/>
      <c r="E243" s="80"/>
    </row>
    <row r="244" spans="4:5" s="30" customFormat="1">
      <c r="D244" s="80"/>
      <c r="E244" s="80"/>
    </row>
    <row r="245" spans="4:5" s="30" customFormat="1">
      <c r="D245" s="80"/>
      <c r="E245" s="80"/>
    </row>
    <row r="246" spans="4:5" s="30" customFormat="1">
      <c r="D246" s="80"/>
      <c r="E246" s="80"/>
    </row>
    <row r="247" spans="4:5" s="30" customFormat="1">
      <c r="D247" s="80"/>
      <c r="E247" s="80"/>
    </row>
    <row r="248" spans="4:5" s="30" customFormat="1">
      <c r="D248" s="80"/>
      <c r="E248" s="80"/>
    </row>
    <row r="249" spans="4:5" s="30" customFormat="1">
      <c r="D249" s="80"/>
      <c r="E249" s="80"/>
    </row>
    <row r="250" spans="4:5" s="30" customFormat="1">
      <c r="D250" s="80"/>
      <c r="E250" s="80"/>
    </row>
    <row r="251" spans="4:5" s="30" customFormat="1">
      <c r="D251" s="80"/>
      <c r="E251" s="80"/>
    </row>
    <row r="252" spans="4:5" s="30" customFormat="1">
      <c r="D252" s="80"/>
      <c r="E252" s="80"/>
    </row>
    <row r="253" spans="4:5" s="30" customFormat="1">
      <c r="D253" s="80"/>
      <c r="E253" s="80"/>
    </row>
    <row r="254" spans="4:5" s="30" customFormat="1">
      <c r="D254" s="80"/>
      <c r="E254" s="80"/>
    </row>
    <row r="255" spans="4:5" s="30" customFormat="1">
      <c r="D255" s="80"/>
      <c r="E255" s="80"/>
    </row>
    <row r="256" spans="4:5" s="30" customFormat="1">
      <c r="D256" s="80"/>
      <c r="E256" s="80"/>
    </row>
    <row r="257" spans="4:5" s="30" customFormat="1">
      <c r="D257" s="80"/>
      <c r="E257" s="80"/>
    </row>
    <row r="258" spans="4:5" s="30" customFormat="1">
      <c r="D258" s="80"/>
      <c r="E258" s="80"/>
    </row>
    <row r="259" spans="4:5" s="30" customFormat="1">
      <c r="D259" s="80"/>
      <c r="E259" s="80"/>
    </row>
    <row r="260" spans="4:5" s="30" customFormat="1">
      <c r="D260" s="80"/>
      <c r="E260" s="80"/>
    </row>
    <row r="261" spans="4:5" s="30" customFormat="1">
      <c r="D261" s="80"/>
      <c r="E261" s="80"/>
    </row>
    <row r="262" spans="4:5" s="30" customFormat="1">
      <c r="D262" s="80"/>
      <c r="E262" s="80"/>
    </row>
    <row r="263" spans="4:5" s="30" customFormat="1">
      <c r="D263" s="80"/>
      <c r="E263" s="80"/>
    </row>
    <row r="264" spans="4:5" s="30" customFormat="1">
      <c r="D264" s="80"/>
      <c r="E264" s="80"/>
    </row>
    <row r="265" spans="4:5" s="30" customFormat="1">
      <c r="D265" s="80"/>
      <c r="E265" s="80"/>
    </row>
    <row r="266" spans="4:5" s="30" customFormat="1">
      <c r="D266" s="80"/>
      <c r="E266" s="80"/>
    </row>
    <row r="267" spans="4:5" s="30" customFormat="1">
      <c r="D267" s="80"/>
      <c r="E267" s="80"/>
    </row>
    <row r="268" spans="4:5" s="30" customFormat="1">
      <c r="D268" s="80"/>
      <c r="E268" s="80"/>
    </row>
    <row r="269" spans="4:5" s="30" customFormat="1">
      <c r="D269" s="80"/>
      <c r="E269" s="80"/>
    </row>
    <row r="270" spans="4:5" s="30" customFormat="1">
      <c r="D270" s="80"/>
      <c r="E270" s="80"/>
    </row>
    <row r="271" spans="4:5" s="30" customFormat="1">
      <c r="D271" s="80"/>
      <c r="E271" s="80"/>
    </row>
    <row r="272" spans="4:5" s="30" customFormat="1">
      <c r="D272" s="80"/>
      <c r="E272" s="80"/>
    </row>
    <row r="273" spans="4:5" s="30" customFormat="1">
      <c r="D273" s="80"/>
      <c r="E273" s="80"/>
    </row>
    <row r="274" spans="4:5" s="30" customFormat="1">
      <c r="D274" s="80"/>
      <c r="E274" s="80"/>
    </row>
    <row r="275" spans="4:5" s="30" customFormat="1">
      <c r="D275" s="80"/>
      <c r="E275" s="80"/>
    </row>
    <row r="276" spans="4:5" s="30" customFormat="1">
      <c r="D276" s="80"/>
      <c r="E276" s="80"/>
    </row>
    <row r="277" spans="4:5" s="30" customFormat="1">
      <c r="D277" s="80"/>
      <c r="E277" s="80"/>
    </row>
    <row r="278" spans="4:5" s="30" customFormat="1">
      <c r="D278" s="80"/>
      <c r="E278" s="80"/>
    </row>
    <row r="279" spans="4:5" s="30" customFormat="1">
      <c r="D279" s="80"/>
      <c r="E279" s="80"/>
    </row>
    <row r="280" spans="4:5" s="30" customFormat="1">
      <c r="D280" s="80"/>
      <c r="E280" s="80"/>
    </row>
    <row r="281" spans="4:5" s="30" customFormat="1">
      <c r="D281" s="80"/>
      <c r="E281" s="80"/>
    </row>
    <row r="282" spans="4:5" s="30" customFormat="1">
      <c r="D282" s="80"/>
      <c r="E282" s="80"/>
    </row>
    <row r="283" spans="4:5" s="30" customFormat="1">
      <c r="D283" s="80"/>
      <c r="E283" s="80"/>
    </row>
    <row r="284" spans="4:5" s="30" customFormat="1">
      <c r="D284" s="80"/>
      <c r="E284" s="80"/>
    </row>
    <row r="285" spans="4:5" s="30" customFormat="1">
      <c r="D285" s="80"/>
      <c r="E285" s="80"/>
    </row>
    <row r="286" spans="4:5" s="30" customFormat="1">
      <c r="D286" s="80"/>
      <c r="E286" s="80"/>
    </row>
    <row r="287" spans="4:5" s="30" customFormat="1">
      <c r="D287" s="80"/>
      <c r="E287" s="80"/>
    </row>
    <row r="288" spans="4:5" s="30" customFormat="1">
      <c r="D288" s="80"/>
      <c r="E288" s="80"/>
    </row>
    <row r="289" spans="4:5" s="30" customFormat="1">
      <c r="D289" s="80"/>
      <c r="E289" s="80"/>
    </row>
    <row r="290" spans="4:5" s="30" customFormat="1">
      <c r="D290" s="80"/>
      <c r="E290" s="80"/>
    </row>
    <row r="291" spans="4:5" s="30" customFormat="1">
      <c r="D291" s="80"/>
      <c r="E291" s="80"/>
    </row>
    <row r="292" spans="4:5" s="30" customFormat="1">
      <c r="D292" s="80"/>
      <c r="E292" s="80"/>
    </row>
    <row r="293" spans="4:5" s="30" customFormat="1">
      <c r="D293" s="80"/>
      <c r="E293" s="80"/>
    </row>
    <row r="294" spans="4:5" s="30" customFormat="1">
      <c r="D294" s="80"/>
      <c r="E294" s="80"/>
    </row>
    <row r="295" spans="4:5" s="30" customFormat="1">
      <c r="D295" s="80"/>
      <c r="E295" s="80"/>
    </row>
    <row r="296" spans="4:5" s="30" customFormat="1">
      <c r="D296" s="80"/>
      <c r="E296" s="80"/>
    </row>
    <row r="297" spans="4:5" s="30" customFormat="1">
      <c r="D297" s="80"/>
      <c r="E297" s="80"/>
    </row>
    <row r="298" spans="4:5" s="30" customFormat="1">
      <c r="D298" s="80"/>
      <c r="E298" s="80"/>
    </row>
    <row r="299" spans="4:5" s="30" customFormat="1">
      <c r="D299" s="80"/>
      <c r="E299" s="80"/>
    </row>
    <row r="300" spans="4:5" s="30" customFormat="1">
      <c r="D300" s="80"/>
      <c r="E300" s="80"/>
    </row>
    <row r="301" spans="4:5" s="30" customFormat="1">
      <c r="D301" s="80"/>
      <c r="E301" s="80"/>
    </row>
    <row r="302" spans="4:5" s="30" customFormat="1">
      <c r="D302" s="80"/>
      <c r="E302" s="80"/>
    </row>
    <row r="303" spans="4:5" s="30" customFormat="1">
      <c r="D303" s="80"/>
      <c r="E303" s="80"/>
    </row>
    <row r="304" spans="4:5" s="30" customFormat="1">
      <c r="D304" s="80"/>
      <c r="E304" s="80"/>
    </row>
    <row r="305" spans="4:5" s="30" customFormat="1">
      <c r="D305" s="80"/>
      <c r="E305" s="80"/>
    </row>
    <row r="306" spans="4:5" s="30" customFormat="1">
      <c r="D306" s="80"/>
      <c r="E306" s="80"/>
    </row>
    <row r="307" spans="4:5" s="30" customFormat="1">
      <c r="D307" s="80"/>
      <c r="E307" s="80"/>
    </row>
    <row r="308" spans="4:5" s="30" customFormat="1">
      <c r="D308" s="80"/>
      <c r="E308" s="80"/>
    </row>
    <row r="309" spans="4:5" s="30" customFormat="1">
      <c r="D309" s="80"/>
      <c r="E309" s="80"/>
    </row>
    <row r="310" spans="4:5" s="30" customFormat="1">
      <c r="D310" s="80"/>
      <c r="E310" s="80"/>
    </row>
    <row r="311" spans="4:5" s="30" customFormat="1">
      <c r="D311" s="80"/>
      <c r="E311" s="80"/>
    </row>
    <row r="312" spans="4:5" s="30" customFormat="1">
      <c r="D312" s="80"/>
      <c r="E312" s="80"/>
    </row>
    <row r="313" spans="4:5" s="30" customFormat="1">
      <c r="D313" s="80"/>
      <c r="E313" s="80"/>
    </row>
    <row r="314" spans="4:5" s="30" customFormat="1">
      <c r="D314" s="80"/>
      <c r="E314" s="80"/>
    </row>
    <row r="315" spans="4:5" s="30" customFormat="1">
      <c r="D315" s="80"/>
      <c r="E315" s="80"/>
    </row>
    <row r="316" spans="4:5" s="30" customFormat="1">
      <c r="D316" s="80"/>
      <c r="E316" s="80"/>
    </row>
    <row r="317" spans="4:5" s="30" customFormat="1">
      <c r="D317" s="80"/>
      <c r="E317" s="80"/>
    </row>
    <row r="318" spans="4:5" s="30" customFormat="1">
      <c r="D318" s="80"/>
      <c r="E318" s="80"/>
    </row>
    <row r="319" spans="4:5" s="30" customFormat="1">
      <c r="D319" s="80"/>
      <c r="E319" s="80"/>
    </row>
    <row r="320" spans="4:5" s="30" customFormat="1">
      <c r="D320" s="80"/>
      <c r="E320" s="80"/>
    </row>
    <row r="321" spans="4:5" s="30" customFormat="1">
      <c r="D321" s="80"/>
      <c r="E321" s="80"/>
    </row>
    <row r="322" spans="4:5" s="30" customFormat="1">
      <c r="D322" s="80"/>
      <c r="E322" s="80"/>
    </row>
    <row r="323" spans="4:5" s="30" customFormat="1">
      <c r="D323" s="80"/>
      <c r="E323" s="80"/>
    </row>
    <row r="324" spans="4:5" s="30" customFormat="1">
      <c r="D324" s="80"/>
      <c r="E324" s="80"/>
    </row>
    <row r="325" spans="4:5" s="30" customFormat="1">
      <c r="D325" s="80"/>
      <c r="E325" s="80"/>
    </row>
    <row r="326" spans="4:5" s="30" customFormat="1">
      <c r="D326" s="80"/>
      <c r="E326" s="80"/>
    </row>
    <row r="327" spans="4:5" s="30" customFormat="1">
      <c r="D327" s="80"/>
      <c r="E327" s="80"/>
    </row>
    <row r="328" spans="4:5" s="30" customFormat="1">
      <c r="D328" s="80"/>
      <c r="E328" s="80"/>
    </row>
    <row r="329" spans="4:5" s="30" customFormat="1">
      <c r="D329" s="80"/>
      <c r="E329" s="80"/>
    </row>
    <row r="330" spans="4:5" s="30" customFormat="1">
      <c r="D330" s="80"/>
      <c r="E330" s="80"/>
    </row>
    <row r="331" spans="4:5" s="30" customFormat="1">
      <c r="D331" s="80"/>
      <c r="E331" s="80"/>
    </row>
    <row r="332" spans="4:5" s="30" customFormat="1">
      <c r="D332" s="80"/>
      <c r="E332" s="80"/>
    </row>
    <row r="333" spans="4:5" s="30" customFormat="1">
      <c r="D333" s="80"/>
      <c r="E333" s="80"/>
    </row>
    <row r="334" spans="4:5" s="30" customFormat="1">
      <c r="D334" s="80"/>
      <c r="E334" s="80"/>
    </row>
    <row r="335" spans="4:5" s="30" customFormat="1">
      <c r="D335" s="80"/>
      <c r="E335" s="80"/>
    </row>
    <row r="336" spans="4:5" s="30" customFormat="1">
      <c r="D336" s="80"/>
      <c r="E336" s="80"/>
    </row>
    <row r="337" spans="4:5" s="30" customFormat="1">
      <c r="D337" s="80"/>
      <c r="E337" s="80"/>
    </row>
    <row r="338" spans="4:5" s="30" customFormat="1">
      <c r="D338" s="80"/>
      <c r="E338" s="80"/>
    </row>
    <row r="339" spans="4:5" s="30" customFormat="1">
      <c r="D339" s="80"/>
      <c r="E339" s="80"/>
    </row>
    <row r="340" spans="4:5" s="30" customFormat="1">
      <c r="D340" s="80"/>
      <c r="E340" s="80"/>
    </row>
    <row r="341" spans="4:5" s="30" customFormat="1">
      <c r="D341" s="80"/>
      <c r="E341" s="80"/>
    </row>
    <row r="342" spans="4:5" s="30" customFormat="1">
      <c r="D342" s="80"/>
      <c r="E342" s="80"/>
    </row>
    <row r="343" spans="4:5" s="30" customFormat="1">
      <c r="D343" s="80"/>
      <c r="E343" s="80"/>
    </row>
    <row r="344" spans="4:5" s="30" customFormat="1">
      <c r="D344" s="80"/>
      <c r="E344" s="80"/>
    </row>
    <row r="345" spans="4:5" s="30" customFormat="1">
      <c r="D345" s="80"/>
      <c r="E345" s="80"/>
    </row>
    <row r="346" spans="4:5" s="30" customFormat="1">
      <c r="D346" s="80"/>
      <c r="E346" s="80"/>
    </row>
    <row r="347" spans="4:5" s="30" customFormat="1">
      <c r="D347" s="80"/>
      <c r="E347" s="80"/>
    </row>
    <row r="348" spans="4:5" s="30" customFormat="1">
      <c r="D348" s="80"/>
      <c r="E348" s="80"/>
    </row>
    <row r="349" spans="4:5" s="30" customFormat="1">
      <c r="D349" s="80"/>
      <c r="E349" s="80"/>
    </row>
    <row r="350" spans="4:5" s="30" customFormat="1">
      <c r="D350" s="80"/>
      <c r="E350" s="80"/>
    </row>
    <row r="351" spans="4:5" s="30" customFormat="1">
      <c r="D351" s="80"/>
      <c r="E351" s="80"/>
    </row>
    <row r="352" spans="4:5" s="30" customFormat="1">
      <c r="D352" s="80"/>
      <c r="E352" s="80"/>
    </row>
    <row r="353" spans="4:11" s="30" customFormat="1">
      <c r="D353" s="80"/>
      <c r="E353" s="80"/>
    </row>
    <row r="354" spans="4:11" s="30" customFormat="1">
      <c r="D354" s="80"/>
      <c r="E354" s="80"/>
    </row>
    <row r="355" spans="4:11" s="30" customFormat="1">
      <c r="D355" s="80"/>
      <c r="E355" s="80"/>
    </row>
    <row r="356" spans="4:11" s="30" customFormat="1">
      <c r="D356" s="80"/>
      <c r="E356" s="80"/>
    </row>
    <row r="357" spans="4:11" s="30" customFormat="1">
      <c r="D357" s="80"/>
      <c r="E357" s="80"/>
    </row>
    <row r="358" spans="4:11" s="30" customFormat="1">
      <c r="D358" s="80"/>
      <c r="E358" s="80"/>
    </row>
    <row r="359" spans="4:11" s="30" customFormat="1">
      <c r="D359" s="80"/>
      <c r="E359" s="80"/>
    </row>
    <row r="360" spans="4:11" s="30" customFormat="1">
      <c r="D360" s="80"/>
      <c r="E360" s="80"/>
    </row>
    <row r="361" spans="4:11" s="30" customFormat="1">
      <c r="D361" s="80"/>
      <c r="E361" s="80"/>
    </row>
    <row r="362" spans="4:11" s="30" customFormat="1">
      <c r="D362" s="80"/>
      <c r="E362" s="80"/>
    </row>
    <row r="363" spans="4:11" s="30" customFormat="1">
      <c r="D363" s="80"/>
      <c r="E363" s="80"/>
    </row>
    <row r="364" spans="4:11" s="30" customFormat="1">
      <c r="D364" s="80"/>
      <c r="E364" s="80"/>
    </row>
    <row r="365" spans="4:11" s="30" customFormat="1">
      <c r="D365" s="80"/>
      <c r="E365" s="80"/>
      <c r="J365"/>
      <c r="K365"/>
    </row>
  </sheetData>
  <mergeCells count="2">
    <mergeCell ref="H6:M6"/>
    <mergeCell ref="O6:S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CT35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46.53515625" style="2" customWidth="1"/>
    <col min="5" max="5" width="7.921875" style="2" customWidth="1"/>
    <col min="6" max="6" width="10.4609375" customWidth="1"/>
    <col min="7" max="7" width="1.3828125" style="30" customWidth="1"/>
    <col min="8" max="13" width="11" customWidth="1"/>
    <col min="14" max="14" width="3.61328125" customWidth="1"/>
    <col min="15" max="19" width="11" customWidth="1"/>
    <col min="20" max="22" width="2.61328125" style="30" customWidth="1"/>
    <col min="23" max="87" width="8.921875" style="30"/>
  </cols>
  <sheetData>
    <row r="1" spans="2:98" s="30" customFormat="1" ht="16" thickBot="1">
      <c r="D1" s="80"/>
      <c r="E1" s="80"/>
    </row>
    <row r="2" spans="2:98" s="30" customFormat="1">
      <c r="B2" s="153"/>
      <c r="C2" s="32"/>
      <c r="D2" s="139"/>
      <c r="E2" s="139"/>
      <c r="F2" s="14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154"/>
      <c r="U2" s="54"/>
      <c r="V2" s="54"/>
    </row>
    <row r="3" spans="2:98" s="30" customFormat="1">
      <c r="B3" s="155"/>
      <c r="C3" s="36" t="s">
        <v>499</v>
      </c>
      <c r="D3" s="28"/>
      <c r="E3" s="28"/>
      <c r="F3" s="27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56"/>
      <c r="U3" s="54"/>
      <c r="V3" s="54"/>
    </row>
    <row r="4" spans="2:98" s="30" customFormat="1">
      <c r="B4" s="155"/>
      <c r="C4" s="36" t="str">
        <f>Index!C3</f>
        <v>2026-31</v>
      </c>
      <c r="D4" s="28"/>
      <c r="E4" s="28"/>
      <c r="F4" s="27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156"/>
      <c r="U4" s="54"/>
      <c r="V4" s="54"/>
    </row>
    <row r="5" spans="2:98" s="30" customFormat="1">
      <c r="B5" s="155"/>
      <c r="C5" s="38" t="s">
        <v>598</v>
      </c>
      <c r="D5" s="28"/>
      <c r="E5" s="28"/>
      <c r="F5" s="2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156"/>
      <c r="U5" s="54"/>
      <c r="V5" s="54"/>
    </row>
    <row r="6" spans="2:98" s="30" customFormat="1">
      <c r="B6" s="155"/>
      <c r="C6" s="39"/>
      <c r="D6" s="28"/>
      <c r="E6" s="28"/>
      <c r="F6" s="27"/>
      <c r="G6" s="54"/>
      <c r="H6" s="382" t="s">
        <v>479</v>
      </c>
      <c r="I6" s="382"/>
      <c r="J6" s="382"/>
      <c r="K6" s="382"/>
      <c r="L6" s="382"/>
      <c r="M6" s="382"/>
      <c r="N6" s="258"/>
      <c r="O6" s="379" t="s">
        <v>480</v>
      </c>
      <c r="P6" s="380"/>
      <c r="Q6" s="380"/>
      <c r="R6" s="380"/>
      <c r="S6" s="381"/>
      <c r="T6" s="156"/>
      <c r="U6" s="54"/>
      <c r="V6" s="54"/>
    </row>
    <row r="7" spans="2:98">
      <c r="B7" s="155"/>
      <c r="C7" s="272"/>
      <c r="D7" s="157"/>
      <c r="E7" s="158"/>
      <c r="F7" s="158"/>
      <c r="G7" s="54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58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156"/>
      <c r="U7" s="54"/>
      <c r="V7" s="54"/>
    </row>
    <row r="8" spans="2:98">
      <c r="B8" s="155"/>
      <c r="C8" s="159"/>
      <c r="D8" s="84" t="s">
        <v>5</v>
      </c>
      <c r="E8" s="3" t="s">
        <v>6</v>
      </c>
      <c r="F8" s="3" t="s">
        <v>533</v>
      </c>
      <c r="G8" s="54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58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156"/>
      <c r="U8" s="54"/>
      <c r="V8" s="54"/>
    </row>
    <row r="9" spans="2:98" s="30" customFormat="1">
      <c r="B9" s="155"/>
      <c r="C9" s="160"/>
      <c r="D9" s="161"/>
      <c r="E9" s="162"/>
      <c r="F9" s="162"/>
      <c r="G9" s="54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58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156"/>
      <c r="U9" s="54"/>
      <c r="V9" s="54"/>
      <c r="CJ9"/>
      <c r="CK9"/>
      <c r="CL9"/>
      <c r="CM9"/>
      <c r="CN9"/>
      <c r="CO9"/>
      <c r="CP9"/>
      <c r="CQ9"/>
      <c r="CR9"/>
      <c r="CS9"/>
      <c r="CT9"/>
    </row>
    <row r="10" spans="2:98" s="30" customFormat="1">
      <c r="B10" s="155"/>
      <c r="C10" s="54"/>
      <c r="D10" s="28"/>
      <c r="E10" s="27"/>
      <c r="F10" s="27"/>
      <c r="G10" s="54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58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156"/>
      <c r="U10" s="54"/>
      <c r="V10" s="54"/>
      <c r="CJ10"/>
      <c r="CK10"/>
      <c r="CL10"/>
      <c r="CM10"/>
      <c r="CN10"/>
      <c r="CO10"/>
      <c r="CP10"/>
      <c r="CQ10"/>
      <c r="CR10"/>
      <c r="CS10"/>
      <c r="CT10"/>
    </row>
    <row r="11" spans="2:98" s="30" customFormat="1">
      <c r="B11" s="155"/>
      <c r="C11" s="46" t="s">
        <v>0</v>
      </c>
      <c r="D11" s="79" t="s">
        <v>572</v>
      </c>
      <c r="E11" s="273"/>
      <c r="F11" s="274"/>
      <c r="G11" s="54"/>
      <c r="H11" s="17"/>
      <c r="I11" s="17"/>
      <c r="J11" s="67"/>
      <c r="K11" s="67"/>
      <c r="L11" s="17"/>
      <c r="M11" s="17"/>
      <c r="N11" s="17"/>
      <c r="O11" s="17"/>
      <c r="P11" s="17"/>
      <c r="Q11" s="67"/>
      <c r="R11" s="17"/>
      <c r="S11" s="17"/>
      <c r="T11" s="156"/>
      <c r="U11" s="54"/>
      <c r="V11" s="54"/>
      <c r="CJ11"/>
      <c r="CK11"/>
      <c r="CL11"/>
      <c r="CM11"/>
      <c r="CN11"/>
      <c r="CO11"/>
      <c r="CP11"/>
      <c r="CQ11"/>
      <c r="CR11"/>
      <c r="CS11"/>
      <c r="CT11"/>
    </row>
    <row r="12" spans="2:98" s="30" customFormat="1">
      <c r="B12" s="155"/>
      <c r="C12" s="134">
        <v>1</v>
      </c>
      <c r="D12" s="13" t="s">
        <v>573</v>
      </c>
      <c r="E12" s="48" t="s">
        <v>60</v>
      </c>
      <c r="F12" s="48" t="s">
        <v>536</v>
      </c>
      <c r="G12" s="54"/>
      <c r="H12" s="275"/>
      <c r="I12" s="275"/>
      <c r="J12" s="275"/>
      <c r="K12" s="275"/>
      <c r="L12" s="276"/>
      <c r="M12" s="276"/>
      <c r="N12" s="277"/>
      <c r="O12" s="276"/>
      <c r="P12" s="276"/>
      <c r="Q12" s="276"/>
      <c r="R12" s="276"/>
      <c r="S12" s="276"/>
      <c r="T12" s="156"/>
      <c r="U12" s="54"/>
      <c r="V12" s="54"/>
      <c r="CJ12"/>
      <c r="CK12"/>
      <c r="CL12"/>
      <c r="CM12"/>
      <c r="CN12"/>
      <c r="CO12"/>
      <c r="CP12"/>
      <c r="CQ12"/>
      <c r="CR12"/>
      <c r="CS12"/>
      <c r="CT12"/>
    </row>
    <row r="13" spans="2:98" s="30" customFormat="1">
      <c r="B13" s="155"/>
      <c r="C13" s="134">
        <f>C12+1</f>
        <v>2</v>
      </c>
      <c r="D13" s="13" t="s">
        <v>574</v>
      </c>
      <c r="E13" s="48" t="s">
        <v>60</v>
      </c>
      <c r="F13" s="48" t="s">
        <v>536</v>
      </c>
      <c r="G13" s="54"/>
      <c r="H13" s="275"/>
      <c r="I13" s="275"/>
      <c r="J13" s="275"/>
      <c r="K13" s="275"/>
      <c r="L13" s="276"/>
      <c r="M13" s="276"/>
      <c r="N13" s="278"/>
      <c r="O13" s="276"/>
      <c r="P13" s="276"/>
      <c r="Q13" s="276"/>
      <c r="R13" s="276"/>
      <c r="S13" s="276"/>
      <c r="T13" s="156"/>
      <c r="U13" s="54"/>
      <c r="V13" s="54"/>
      <c r="CJ13"/>
      <c r="CK13"/>
      <c r="CL13"/>
      <c r="CM13"/>
      <c r="CN13"/>
      <c r="CO13"/>
      <c r="CP13"/>
      <c r="CQ13"/>
      <c r="CR13"/>
      <c r="CS13"/>
      <c r="CT13"/>
    </row>
    <row r="14" spans="2:98" s="30" customFormat="1">
      <c r="B14" s="155"/>
      <c r="C14" s="134">
        <f>C13+1</f>
        <v>3</v>
      </c>
      <c r="D14" s="13" t="s">
        <v>183</v>
      </c>
      <c r="E14" s="48" t="s">
        <v>60</v>
      </c>
      <c r="F14" s="48" t="s">
        <v>536</v>
      </c>
      <c r="G14" s="54"/>
      <c r="H14" s="275"/>
      <c r="I14" s="275"/>
      <c r="J14" s="275"/>
      <c r="K14" s="275"/>
      <c r="L14" s="276"/>
      <c r="M14" s="276"/>
      <c r="N14" s="279"/>
      <c r="O14" s="276"/>
      <c r="P14" s="276"/>
      <c r="Q14" s="276"/>
      <c r="R14" s="276"/>
      <c r="S14" s="276"/>
      <c r="T14" s="156"/>
      <c r="U14" s="54"/>
      <c r="V14" s="54"/>
      <c r="CJ14"/>
      <c r="CK14"/>
      <c r="CL14"/>
      <c r="CM14"/>
      <c r="CN14"/>
      <c r="CO14"/>
      <c r="CP14"/>
      <c r="CQ14"/>
      <c r="CR14"/>
      <c r="CS14"/>
      <c r="CT14"/>
    </row>
    <row r="15" spans="2:98" s="30" customFormat="1">
      <c r="B15" s="62"/>
      <c r="C15" s="134">
        <f>C14+1</f>
        <v>4</v>
      </c>
      <c r="D15" s="13" t="s">
        <v>183</v>
      </c>
      <c r="E15" s="48" t="s">
        <v>60</v>
      </c>
      <c r="F15" s="48" t="s">
        <v>536</v>
      </c>
      <c r="H15" s="275"/>
      <c r="I15" s="275"/>
      <c r="J15" s="275"/>
      <c r="K15" s="275"/>
      <c r="L15" s="276"/>
      <c r="M15" s="276"/>
      <c r="O15" s="276"/>
      <c r="P15" s="276"/>
      <c r="Q15" s="276"/>
      <c r="R15" s="276"/>
      <c r="S15" s="276"/>
      <c r="T15" s="50"/>
    </row>
    <row r="16" spans="2:98" s="30" customFormat="1">
      <c r="B16" s="62"/>
      <c r="C16" s="134">
        <f>C15+1</f>
        <v>5</v>
      </c>
      <c r="D16" s="13" t="s">
        <v>575</v>
      </c>
      <c r="E16" s="48" t="s">
        <v>60</v>
      </c>
      <c r="F16" s="48" t="s">
        <v>536</v>
      </c>
      <c r="H16" s="280">
        <f>SUM(H12:H15)</f>
        <v>0</v>
      </c>
      <c r="I16" s="280">
        <f t="shared" ref="I16:M16" si="0">SUM(I12:I15)</f>
        <v>0</v>
      </c>
      <c r="J16" s="280">
        <f t="shared" si="0"/>
        <v>0</v>
      </c>
      <c r="K16" s="280">
        <f t="shared" si="0"/>
        <v>0</v>
      </c>
      <c r="L16" s="280">
        <f t="shared" si="0"/>
        <v>0</v>
      </c>
      <c r="M16" s="280">
        <f t="shared" si="0"/>
        <v>0</v>
      </c>
      <c r="O16" s="280">
        <f t="shared" ref="O16:S16" si="1">SUM(O12:O15)</f>
        <v>0</v>
      </c>
      <c r="P16" s="280">
        <f t="shared" si="1"/>
        <v>0</v>
      </c>
      <c r="Q16" s="280">
        <f t="shared" si="1"/>
        <v>0</v>
      </c>
      <c r="R16" s="280">
        <f t="shared" si="1"/>
        <v>0</v>
      </c>
      <c r="S16" s="280">
        <f t="shared" si="1"/>
        <v>0</v>
      </c>
      <c r="T16" s="50"/>
    </row>
    <row r="17" spans="2:24" s="30" customFormat="1">
      <c r="B17" s="62"/>
      <c r="D17" s="80"/>
      <c r="T17" s="50"/>
      <c r="X17" s="54"/>
    </row>
    <row r="18" spans="2:24" s="30" customFormat="1">
      <c r="B18" s="62"/>
      <c r="C18" s="46" t="s">
        <v>1</v>
      </c>
      <c r="D18" s="79" t="s">
        <v>576</v>
      </c>
      <c r="E18" s="273"/>
      <c r="F18" s="54"/>
      <c r="T18" s="50"/>
      <c r="X18" s="54"/>
    </row>
    <row r="19" spans="2:24" s="30" customFormat="1">
      <c r="B19" s="62"/>
      <c r="C19" s="134">
        <f>C16+1</f>
        <v>6</v>
      </c>
      <c r="D19" s="13" t="s">
        <v>577</v>
      </c>
      <c r="E19" s="48" t="s">
        <v>60</v>
      </c>
      <c r="F19" s="48" t="s">
        <v>536</v>
      </c>
      <c r="H19" s="275"/>
      <c r="I19" s="275"/>
      <c r="J19" s="275"/>
      <c r="K19" s="275"/>
      <c r="L19" s="276"/>
      <c r="M19" s="276"/>
      <c r="O19" s="276"/>
      <c r="P19" s="276"/>
      <c r="Q19" s="276"/>
      <c r="R19" s="276"/>
      <c r="S19" s="276"/>
      <c r="T19" s="50"/>
      <c r="X19" s="54"/>
    </row>
    <row r="20" spans="2:24" s="30" customFormat="1">
      <c r="B20" s="62"/>
      <c r="C20" s="134">
        <f t="shared" ref="C20:C24" si="2">C19+1</f>
        <v>7</v>
      </c>
      <c r="D20" s="13" t="s">
        <v>574</v>
      </c>
      <c r="E20" s="48" t="s">
        <v>60</v>
      </c>
      <c r="F20" s="48" t="s">
        <v>536</v>
      </c>
      <c r="H20" s="275"/>
      <c r="I20" s="275"/>
      <c r="J20" s="275"/>
      <c r="K20" s="275"/>
      <c r="L20" s="276"/>
      <c r="M20" s="276"/>
      <c r="O20" s="276"/>
      <c r="P20" s="276"/>
      <c r="Q20" s="276"/>
      <c r="R20" s="276"/>
      <c r="S20" s="276"/>
      <c r="T20" s="50"/>
      <c r="X20" s="54"/>
    </row>
    <row r="21" spans="2:24" s="30" customFormat="1">
      <c r="B21" s="62"/>
      <c r="C21" s="134">
        <f t="shared" si="2"/>
        <v>8</v>
      </c>
      <c r="D21" s="13" t="s">
        <v>578</v>
      </c>
      <c r="E21" s="48" t="s">
        <v>60</v>
      </c>
      <c r="F21" s="48" t="s">
        <v>536</v>
      </c>
      <c r="H21" s="275"/>
      <c r="I21" s="275"/>
      <c r="J21" s="275"/>
      <c r="K21" s="275"/>
      <c r="L21" s="276"/>
      <c r="M21" s="276"/>
      <c r="O21" s="276"/>
      <c r="P21" s="276"/>
      <c r="Q21" s="276"/>
      <c r="R21" s="276"/>
      <c r="S21" s="276"/>
      <c r="T21" s="50"/>
    </row>
    <row r="22" spans="2:24" s="30" customFormat="1">
      <c r="B22" s="62"/>
      <c r="C22" s="134">
        <f t="shared" si="2"/>
        <v>9</v>
      </c>
      <c r="D22" s="13" t="s">
        <v>579</v>
      </c>
      <c r="E22" s="48" t="s">
        <v>60</v>
      </c>
      <c r="F22" s="48" t="s">
        <v>536</v>
      </c>
      <c r="H22" s="275"/>
      <c r="I22" s="275"/>
      <c r="J22" s="275"/>
      <c r="K22" s="275"/>
      <c r="L22" s="276"/>
      <c r="M22" s="276"/>
      <c r="O22" s="276"/>
      <c r="P22" s="276"/>
      <c r="Q22" s="276"/>
      <c r="R22" s="276"/>
      <c r="S22" s="276"/>
      <c r="T22" s="50"/>
    </row>
    <row r="23" spans="2:24" s="30" customFormat="1">
      <c r="B23" s="62"/>
      <c r="C23" s="134">
        <f t="shared" si="2"/>
        <v>10</v>
      </c>
      <c r="D23" s="13" t="s">
        <v>183</v>
      </c>
      <c r="E23" s="48" t="s">
        <v>60</v>
      </c>
      <c r="F23" s="48" t="s">
        <v>536</v>
      </c>
      <c r="H23" s="275"/>
      <c r="I23" s="275"/>
      <c r="J23" s="275"/>
      <c r="K23" s="275"/>
      <c r="L23" s="276"/>
      <c r="M23" s="276"/>
      <c r="O23" s="276"/>
      <c r="P23" s="276"/>
      <c r="Q23" s="276"/>
      <c r="R23" s="276"/>
      <c r="S23" s="276"/>
      <c r="T23" s="50"/>
    </row>
    <row r="24" spans="2:24" s="30" customFormat="1">
      <c r="B24" s="62"/>
      <c r="C24" s="134">
        <f t="shared" si="2"/>
        <v>11</v>
      </c>
      <c r="D24" s="13" t="s">
        <v>580</v>
      </c>
      <c r="E24" s="48" t="s">
        <v>60</v>
      </c>
      <c r="F24" s="48" t="s">
        <v>536</v>
      </c>
      <c r="H24" s="281">
        <f t="shared" ref="H24:M24" si="3">SUM(H19:H23)</f>
        <v>0</v>
      </c>
      <c r="I24" s="281">
        <f t="shared" si="3"/>
        <v>0</v>
      </c>
      <c r="J24" s="281">
        <f t="shared" si="3"/>
        <v>0</v>
      </c>
      <c r="K24" s="281">
        <f t="shared" si="3"/>
        <v>0</v>
      </c>
      <c r="L24" s="281">
        <f t="shared" si="3"/>
        <v>0</v>
      </c>
      <c r="M24" s="281">
        <f t="shared" si="3"/>
        <v>0</v>
      </c>
      <c r="O24" s="281">
        <f>SUM(O19:O23)</f>
        <v>0</v>
      </c>
      <c r="P24" s="281">
        <f>SUM(P19:P23)</f>
        <v>0</v>
      </c>
      <c r="Q24" s="281">
        <f>SUM(Q19:Q23)</f>
        <v>0</v>
      </c>
      <c r="R24" s="281">
        <f>SUM(R19:R23)</f>
        <v>0</v>
      </c>
      <c r="S24" s="281">
        <f>SUM(S19:S23)</f>
        <v>0</v>
      </c>
      <c r="T24" s="50"/>
    </row>
    <row r="25" spans="2:24" s="30" customFormat="1">
      <c r="B25" s="62"/>
      <c r="C25" s="282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50"/>
    </row>
    <row r="26" spans="2:24" s="30" customFormat="1">
      <c r="B26" s="62"/>
      <c r="C26" s="46" t="s">
        <v>8</v>
      </c>
      <c r="D26" s="317" t="s">
        <v>581</v>
      </c>
      <c r="E26" s="330"/>
      <c r="F26" s="321"/>
      <c r="H26" s="315"/>
      <c r="I26" s="315"/>
      <c r="J26" s="315"/>
      <c r="K26" s="315"/>
      <c r="L26" s="315"/>
      <c r="M26" s="315"/>
      <c r="O26" s="315"/>
      <c r="P26" s="315"/>
      <c r="Q26" s="315"/>
      <c r="R26" s="315"/>
      <c r="S26" s="315"/>
      <c r="T26" s="50"/>
    </row>
    <row r="27" spans="2:24" s="30" customFormat="1">
      <c r="B27" s="62"/>
      <c r="C27" s="110">
        <f>C24+1</f>
        <v>12</v>
      </c>
      <c r="D27" s="313" t="s">
        <v>581</v>
      </c>
      <c r="E27" s="318" t="s">
        <v>60</v>
      </c>
      <c r="F27" s="318" t="s">
        <v>536</v>
      </c>
      <c r="G27" s="323"/>
      <c r="H27" s="314">
        <f>H16+H24</f>
        <v>0</v>
      </c>
      <c r="I27" s="314">
        <f t="shared" ref="I27:S27" si="4">I16+I24</f>
        <v>0</v>
      </c>
      <c r="J27" s="314">
        <f t="shared" si="4"/>
        <v>0</v>
      </c>
      <c r="K27" s="314">
        <f t="shared" si="4"/>
        <v>0</v>
      </c>
      <c r="L27" s="314">
        <f t="shared" si="4"/>
        <v>0</v>
      </c>
      <c r="M27" s="314">
        <f t="shared" si="4"/>
        <v>0</v>
      </c>
      <c r="N27" s="323"/>
      <c r="O27" s="314">
        <f t="shared" si="4"/>
        <v>0</v>
      </c>
      <c r="P27" s="314">
        <f t="shared" si="4"/>
        <v>0</v>
      </c>
      <c r="Q27" s="314">
        <f t="shared" si="4"/>
        <v>0</v>
      </c>
      <c r="R27" s="314">
        <f t="shared" si="4"/>
        <v>0</v>
      </c>
      <c r="S27" s="314">
        <f t="shared" si="4"/>
        <v>0</v>
      </c>
      <c r="T27" s="50"/>
    </row>
    <row r="28" spans="2:24" s="30" customFormat="1">
      <c r="B28" s="62"/>
      <c r="D28" s="80"/>
      <c r="H28" s="95"/>
      <c r="I28" s="95"/>
      <c r="J28" s="95"/>
      <c r="K28" s="95"/>
      <c r="L28" s="95"/>
      <c r="M28" s="95"/>
      <c r="O28" s="95"/>
      <c r="P28" s="95"/>
      <c r="Q28" s="95"/>
      <c r="R28" s="95"/>
      <c r="S28" s="95"/>
      <c r="T28" s="50"/>
    </row>
    <row r="29" spans="2:24" s="30" customFormat="1">
      <c r="B29" s="62"/>
      <c r="C29" s="46" t="s">
        <v>9</v>
      </c>
      <c r="D29" s="79" t="s">
        <v>582</v>
      </c>
      <c r="E29" s="273"/>
      <c r="F29" s="54"/>
      <c r="H29" s="95"/>
      <c r="I29" s="95"/>
      <c r="J29" s="95"/>
      <c r="K29" s="95"/>
      <c r="L29" s="95"/>
      <c r="M29" s="95"/>
      <c r="O29" s="95"/>
      <c r="P29" s="95"/>
      <c r="Q29" s="95"/>
      <c r="R29" s="95"/>
      <c r="S29" s="95"/>
      <c r="T29" s="50"/>
    </row>
    <row r="30" spans="2:24" s="30" customFormat="1">
      <c r="B30" s="62"/>
      <c r="C30" s="134">
        <f>C27+1</f>
        <v>13</v>
      </c>
      <c r="D30" s="13" t="s">
        <v>583</v>
      </c>
      <c r="E30" s="48" t="s">
        <v>60</v>
      </c>
      <c r="F30" s="48" t="s">
        <v>536</v>
      </c>
      <c r="H30" s="275"/>
      <c r="I30" s="275"/>
      <c r="J30" s="275"/>
      <c r="K30" s="275"/>
      <c r="L30" s="276"/>
      <c r="M30" s="276"/>
      <c r="O30" s="276"/>
      <c r="P30" s="276"/>
      <c r="Q30" s="276"/>
      <c r="R30" s="276"/>
      <c r="S30" s="276"/>
      <c r="T30" s="50"/>
    </row>
    <row r="31" spans="2:24" s="30" customFormat="1">
      <c r="B31" s="62"/>
      <c r="C31" s="134">
        <f t="shared" ref="C31:C41" si="5">C30+1</f>
        <v>14</v>
      </c>
      <c r="D31" s="13" t="s">
        <v>584</v>
      </c>
      <c r="E31" s="48" t="s">
        <v>60</v>
      </c>
      <c r="F31" s="48" t="s">
        <v>536</v>
      </c>
      <c r="H31" s="275"/>
      <c r="I31" s="275"/>
      <c r="J31" s="275"/>
      <c r="K31" s="275"/>
      <c r="L31" s="276"/>
      <c r="M31" s="276"/>
      <c r="O31" s="276"/>
      <c r="P31" s="276"/>
      <c r="Q31" s="276"/>
      <c r="R31" s="276"/>
      <c r="S31" s="276"/>
      <c r="T31" s="50"/>
    </row>
    <row r="32" spans="2:24" s="30" customFormat="1">
      <c r="B32" s="62"/>
      <c r="C32" s="134">
        <f>C30+1</f>
        <v>14</v>
      </c>
      <c r="D32" s="13" t="s">
        <v>183</v>
      </c>
      <c r="E32" s="48" t="s">
        <v>60</v>
      </c>
      <c r="F32" s="48" t="s">
        <v>536</v>
      </c>
      <c r="H32" s="275"/>
      <c r="I32" s="275"/>
      <c r="J32" s="275"/>
      <c r="K32" s="275"/>
      <c r="L32" s="276"/>
      <c r="M32" s="276"/>
      <c r="O32" s="276"/>
      <c r="P32" s="276"/>
      <c r="Q32" s="276"/>
      <c r="R32" s="276"/>
      <c r="S32" s="276"/>
      <c r="T32" s="50"/>
    </row>
    <row r="33" spans="2:20" s="30" customFormat="1">
      <c r="B33" s="62"/>
      <c r="C33" s="134">
        <f>C31+1</f>
        <v>15</v>
      </c>
      <c r="D33" s="13" t="s">
        <v>585</v>
      </c>
      <c r="E33" s="48" t="s">
        <v>60</v>
      </c>
      <c r="F33" s="48" t="s">
        <v>536</v>
      </c>
      <c r="H33" s="281">
        <f>SUM(H30:H32)</f>
        <v>0</v>
      </c>
      <c r="I33" s="281">
        <f t="shared" ref="I33:M33" si="6">SUM(I30:I32)</f>
        <v>0</v>
      </c>
      <c r="J33" s="281">
        <f t="shared" si="6"/>
        <v>0</v>
      </c>
      <c r="K33" s="281">
        <f t="shared" si="6"/>
        <v>0</v>
      </c>
      <c r="L33" s="281">
        <f t="shared" si="6"/>
        <v>0</v>
      </c>
      <c r="M33" s="281">
        <f t="shared" si="6"/>
        <v>0</v>
      </c>
      <c r="O33" s="281">
        <f t="shared" ref="O33:S33" si="7">SUM(O30:O32)</f>
        <v>0</v>
      </c>
      <c r="P33" s="281">
        <f t="shared" si="7"/>
        <v>0</v>
      </c>
      <c r="Q33" s="281">
        <f t="shared" si="7"/>
        <v>0</v>
      </c>
      <c r="R33" s="281">
        <f t="shared" si="7"/>
        <v>0</v>
      </c>
      <c r="S33" s="281">
        <f t="shared" si="7"/>
        <v>0</v>
      </c>
      <c r="T33" s="50"/>
    </row>
    <row r="34" spans="2:20" s="30" customFormat="1">
      <c r="B34" s="62"/>
      <c r="D34" s="80"/>
      <c r="H34" s="95"/>
      <c r="I34" s="95"/>
      <c r="J34" s="95"/>
      <c r="K34" s="95"/>
      <c r="L34" s="95"/>
      <c r="M34" s="95"/>
      <c r="O34" s="95"/>
      <c r="P34" s="95"/>
      <c r="Q34" s="95"/>
      <c r="R34" s="95"/>
      <c r="S34" s="95"/>
      <c r="T34" s="50"/>
    </row>
    <row r="35" spans="2:20" s="30" customFormat="1">
      <c r="B35" s="62"/>
      <c r="C35" s="46" t="s">
        <v>10</v>
      </c>
      <c r="D35" s="79" t="s">
        <v>586</v>
      </c>
      <c r="E35" s="273"/>
      <c r="F35" s="54"/>
      <c r="H35" s="95"/>
      <c r="I35" s="95"/>
      <c r="J35" s="95"/>
      <c r="K35" s="95"/>
      <c r="L35" s="95"/>
      <c r="M35" s="95"/>
      <c r="O35" s="95"/>
      <c r="P35" s="95"/>
      <c r="Q35" s="95"/>
      <c r="R35" s="95"/>
      <c r="S35" s="95"/>
      <c r="T35" s="50"/>
    </row>
    <row r="36" spans="2:20" s="30" customFormat="1">
      <c r="B36" s="62"/>
      <c r="C36" s="134">
        <f>C33+1</f>
        <v>16</v>
      </c>
      <c r="D36" s="13" t="s">
        <v>587</v>
      </c>
      <c r="E36" s="48" t="s">
        <v>60</v>
      </c>
      <c r="F36" s="48" t="s">
        <v>536</v>
      </c>
      <c r="H36" s="275"/>
      <c r="I36" s="275"/>
      <c r="J36" s="275"/>
      <c r="K36" s="275"/>
      <c r="L36" s="276"/>
      <c r="M36" s="276"/>
      <c r="O36" s="276"/>
      <c r="P36" s="276"/>
      <c r="Q36" s="276"/>
      <c r="R36" s="276"/>
      <c r="S36" s="276"/>
      <c r="T36" s="50"/>
    </row>
    <row r="37" spans="2:20" s="30" customFormat="1">
      <c r="B37" s="62"/>
      <c r="C37" s="134">
        <f t="shared" si="5"/>
        <v>17</v>
      </c>
      <c r="D37" s="13" t="s">
        <v>588</v>
      </c>
      <c r="E37" s="48" t="s">
        <v>60</v>
      </c>
      <c r="F37" s="48" t="s">
        <v>536</v>
      </c>
      <c r="H37" s="275"/>
      <c r="I37" s="275"/>
      <c r="J37" s="275"/>
      <c r="K37" s="275"/>
      <c r="L37" s="276"/>
      <c r="M37" s="276"/>
      <c r="O37" s="276"/>
      <c r="P37" s="276"/>
      <c r="Q37" s="276"/>
      <c r="R37" s="276"/>
      <c r="S37" s="276"/>
      <c r="T37" s="50"/>
    </row>
    <row r="38" spans="2:20" s="30" customFormat="1">
      <c r="B38" s="62"/>
      <c r="C38" s="134">
        <f t="shared" si="5"/>
        <v>18</v>
      </c>
      <c r="D38" s="13" t="s">
        <v>589</v>
      </c>
      <c r="E38" s="48" t="s">
        <v>60</v>
      </c>
      <c r="F38" s="48" t="s">
        <v>536</v>
      </c>
      <c r="H38" s="275"/>
      <c r="I38" s="275"/>
      <c r="J38" s="275"/>
      <c r="K38" s="275"/>
      <c r="L38" s="276"/>
      <c r="M38" s="276"/>
      <c r="O38" s="276"/>
      <c r="P38" s="276"/>
      <c r="Q38" s="276"/>
      <c r="R38" s="276"/>
      <c r="S38" s="276"/>
      <c r="T38" s="50"/>
    </row>
    <row r="39" spans="2:20" s="30" customFormat="1">
      <c r="B39" s="62"/>
      <c r="C39" s="134">
        <f t="shared" si="5"/>
        <v>19</v>
      </c>
      <c r="D39" s="13" t="s">
        <v>183</v>
      </c>
      <c r="E39" s="48" t="s">
        <v>60</v>
      </c>
      <c r="F39" s="48" t="s">
        <v>536</v>
      </c>
      <c r="H39" s="275"/>
      <c r="I39" s="275"/>
      <c r="J39" s="275"/>
      <c r="K39" s="275"/>
      <c r="L39" s="276"/>
      <c r="M39" s="276"/>
      <c r="O39" s="276"/>
      <c r="P39" s="276"/>
      <c r="Q39" s="276"/>
      <c r="R39" s="276"/>
      <c r="S39" s="276"/>
      <c r="T39" s="50"/>
    </row>
    <row r="40" spans="2:20" s="30" customFormat="1">
      <c r="B40" s="62"/>
      <c r="C40" s="134">
        <f t="shared" si="5"/>
        <v>20</v>
      </c>
      <c r="D40" s="13" t="s">
        <v>183</v>
      </c>
      <c r="E40" s="48" t="s">
        <v>60</v>
      </c>
      <c r="F40" s="48" t="s">
        <v>536</v>
      </c>
      <c r="H40" s="275"/>
      <c r="I40" s="275"/>
      <c r="J40" s="275"/>
      <c r="K40" s="275"/>
      <c r="L40" s="276"/>
      <c r="M40" s="276"/>
      <c r="O40" s="276"/>
      <c r="P40" s="276"/>
      <c r="Q40" s="276"/>
      <c r="R40" s="276"/>
      <c r="S40" s="276"/>
      <c r="T40" s="50"/>
    </row>
    <row r="41" spans="2:20" s="30" customFormat="1">
      <c r="B41" s="62"/>
      <c r="C41" s="134">
        <f t="shared" si="5"/>
        <v>21</v>
      </c>
      <c r="D41" s="13" t="s">
        <v>590</v>
      </c>
      <c r="E41" s="48" t="s">
        <v>60</v>
      </c>
      <c r="F41" s="48" t="s">
        <v>536</v>
      </c>
      <c r="H41" s="280">
        <f>SUM(H36:H40)</f>
        <v>0</v>
      </c>
      <c r="I41" s="280">
        <f t="shared" ref="I41:M41" si="8">SUM(I36:I40)</f>
        <v>0</v>
      </c>
      <c r="J41" s="280">
        <f t="shared" si="8"/>
        <v>0</v>
      </c>
      <c r="K41" s="280">
        <f t="shared" si="8"/>
        <v>0</v>
      </c>
      <c r="L41" s="280">
        <f t="shared" si="8"/>
        <v>0</v>
      </c>
      <c r="M41" s="280">
        <f t="shared" si="8"/>
        <v>0</v>
      </c>
      <c r="O41" s="280">
        <f t="shared" ref="O41:S41" si="9">SUM(O36:O40)</f>
        <v>0</v>
      </c>
      <c r="P41" s="280">
        <f t="shared" si="9"/>
        <v>0</v>
      </c>
      <c r="Q41" s="280">
        <f t="shared" si="9"/>
        <v>0</v>
      </c>
      <c r="R41" s="280">
        <f t="shared" si="9"/>
        <v>0</v>
      </c>
      <c r="S41" s="280">
        <f t="shared" si="9"/>
        <v>0</v>
      </c>
      <c r="T41" s="50"/>
    </row>
    <row r="42" spans="2:20" s="30" customFormat="1">
      <c r="B42" s="62"/>
      <c r="C42" s="282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50"/>
    </row>
    <row r="43" spans="2:20" s="30" customFormat="1">
      <c r="B43" s="62"/>
      <c r="C43" s="46" t="s">
        <v>11</v>
      </c>
      <c r="D43" s="79" t="s">
        <v>591</v>
      </c>
      <c r="E43" s="273"/>
      <c r="F43" s="54"/>
      <c r="H43" s="95"/>
      <c r="I43" s="95"/>
      <c r="J43" s="95"/>
      <c r="K43" s="95"/>
      <c r="L43" s="95"/>
      <c r="M43" s="95"/>
      <c r="O43" s="95"/>
      <c r="P43" s="95"/>
      <c r="Q43" s="95"/>
      <c r="R43" s="95"/>
      <c r="S43" s="95"/>
      <c r="T43" s="50"/>
    </row>
    <row r="44" spans="2:20" s="30" customFormat="1">
      <c r="B44" s="62"/>
      <c r="C44" s="134">
        <f>C41+1</f>
        <v>22</v>
      </c>
      <c r="D44" s="13" t="s">
        <v>592</v>
      </c>
      <c r="E44" s="48" t="s">
        <v>60</v>
      </c>
      <c r="F44" s="48" t="s">
        <v>536</v>
      </c>
      <c r="H44" s="275"/>
      <c r="I44" s="275"/>
      <c r="J44" s="275"/>
      <c r="K44" s="275"/>
      <c r="L44" s="276"/>
      <c r="M44" s="276"/>
      <c r="O44" s="276"/>
      <c r="P44" s="276"/>
      <c r="Q44" s="276"/>
      <c r="R44" s="276"/>
      <c r="S44" s="276"/>
      <c r="T44" s="50"/>
    </row>
    <row r="45" spans="2:20" s="30" customFormat="1">
      <c r="B45" s="62"/>
      <c r="C45" s="134">
        <f t="shared" ref="C45:C50" si="10">C44+1</f>
        <v>23</v>
      </c>
      <c r="D45" s="13" t="s">
        <v>587</v>
      </c>
      <c r="E45" s="48" t="s">
        <v>60</v>
      </c>
      <c r="F45" s="48" t="s">
        <v>536</v>
      </c>
      <c r="H45" s="275"/>
      <c r="I45" s="275"/>
      <c r="J45" s="275"/>
      <c r="K45" s="275"/>
      <c r="L45" s="276"/>
      <c r="M45" s="276"/>
      <c r="O45" s="276"/>
      <c r="P45" s="276"/>
      <c r="Q45" s="276"/>
      <c r="R45" s="276"/>
      <c r="S45" s="276"/>
      <c r="T45" s="50"/>
    </row>
    <row r="46" spans="2:20" s="30" customFormat="1">
      <c r="B46" s="62"/>
      <c r="C46" s="134">
        <f t="shared" si="10"/>
        <v>24</v>
      </c>
      <c r="D46" s="13" t="s">
        <v>588</v>
      </c>
      <c r="E46" s="48" t="s">
        <v>60</v>
      </c>
      <c r="F46" s="48" t="s">
        <v>536</v>
      </c>
      <c r="H46" s="275"/>
      <c r="I46" s="275"/>
      <c r="J46" s="275"/>
      <c r="K46" s="275"/>
      <c r="L46" s="276"/>
      <c r="M46" s="276"/>
      <c r="O46" s="276"/>
      <c r="P46" s="276"/>
      <c r="Q46" s="276"/>
      <c r="R46" s="276"/>
      <c r="S46" s="276"/>
      <c r="T46" s="50"/>
    </row>
    <row r="47" spans="2:20" s="30" customFormat="1">
      <c r="B47" s="62"/>
      <c r="C47" s="134">
        <f t="shared" si="10"/>
        <v>25</v>
      </c>
      <c r="D47" s="13" t="s">
        <v>593</v>
      </c>
      <c r="E47" s="48" t="s">
        <v>60</v>
      </c>
      <c r="F47" s="48" t="s">
        <v>536</v>
      </c>
      <c r="H47" s="275"/>
      <c r="I47" s="275"/>
      <c r="J47" s="275"/>
      <c r="K47" s="275"/>
      <c r="L47" s="276"/>
      <c r="M47" s="276"/>
      <c r="O47" s="276"/>
      <c r="P47" s="276"/>
      <c r="Q47" s="276"/>
      <c r="R47" s="276"/>
      <c r="S47" s="276"/>
      <c r="T47" s="50"/>
    </row>
    <row r="48" spans="2:20" s="30" customFormat="1">
      <c r="B48" s="62"/>
      <c r="C48" s="134">
        <f t="shared" si="10"/>
        <v>26</v>
      </c>
      <c r="D48" s="13" t="s">
        <v>594</v>
      </c>
      <c r="E48" s="48" t="s">
        <v>60</v>
      </c>
      <c r="F48" s="48" t="s">
        <v>536</v>
      </c>
      <c r="H48" s="275"/>
      <c r="I48" s="275"/>
      <c r="J48" s="275"/>
      <c r="K48" s="275"/>
      <c r="L48" s="276"/>
      <c r="M48" s="276"/>
      <c r="O48" s="276"/>
      <c r="P48" s="276"/>
      <c r="Q48" s="276"/>
      <c r="R48" s="276"/>
      <c r="S48" s="276"/>
      <c r="T48" s="50"/>
    </row>
    <row r="49" spans="2:20" s="30" customFormat="1">
      <c r="B49" s="62"/>
      <c r="C49" s="134">
        <f t="shared" si="10"/>
        <v>27</v>
      </c>
      <c r="D49" s="13" t="s">
        <v>183</v>
      </c>
      <c r="E49" s="48" t="s">
        <v>60</v>
      </c>
      <c r="F49" s="48" t="s">
        <v>536</v>
      </c>
      <c r="H49" s="275"/>
      <c r="I49" s="275"/>
      <c r="J49" s="275"/>
      <c r="K49" s="275"/>
      <c r="L49" s="276"/>
      <c r="M49" s="276"/>
      <c r="O49" s="276"/>
      <c r="P49" s="276"/>
      <c r="Q49" s="276"/>
      <c r="R49" s="276"/>
      <c r="S49" s="276"/>
      <c r="T49" s="50"/>
    </row>
    <row r="50" spans="2:20" s="30" customFormat="1">
      <c r="B50" s="62"/>
      <c r="C50" s="134">
        <f t="shared" si="10"/>
        <v>28</v>
      </c>
      <c r="D50" s="13" t="s">
        <v>595</v>
      </c>
      <c r="E50" s="48" t="s">
        <v>60</v>
      </c>
      <c r="F50" s="48" t="s">
        <v>536</v>
      </c>
      <c r="H50" s="280">
        <f>SUM(H44:H49)</f>
        <v>0</v>
      </c>
      <c r="I50" s="280">
        <f t="shared" ref="I50:M50" si="11">SUM(I44:I49)</f>
        <v>0</v>
      </c>
      <c r="J50" s="280">
        <f t="shared" si="11"/>
        <v>0</v>
      </c>
      <c r="K50" s="280">
        <f t="shared" ref="K50:L50" si="12">SUM(K44:K49)</f>
        <v>0</v>
      </c>
      <c r="L50" s="280">
        <f t="shared" si="12"/>
        <v>0</v>
      </c>
      <c r="M50" s="280">
        <f t="shared" si="11"/>
        <v>0</v>
      </c>
      <c r="O50" s="280">
        <f t="shared" ref="O50:S50" si="13">SUM(O44:O49)</f>
        <v>0</v>
      </c>
      <c r="P50" s="280">
        <f t="shared" si="13"/>
        <v>0</v>
      </c>
      <c r="Q50" s="280">
        <f t="shared" si="13"/>
        <v>0</v>
      </c>
      <c r="R50" s="280">
        <f t="shared" si="13"/>
        <v>0</v>
      </c>
      <c r="S50" s="280">
        <f t="shared" si="13"/>
        <v>0</v>
      </c>
      <c r="T50" s="50"/>
    </row>
    <row r="51" spans="2:20" s="30" customFormat="1">
      <c r="B51" s="62"/>
      <c r="C51" s="282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50"/>
    </row>
    <row r="52" spans="2:20" s="30" customFormat="1">
      <c r="B52" s="62"/>
      <c r="C52" s="46" t="s">
        <v>288</v>
      </c>
      <c r="D52" s="79" t="s">
        <v>596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50"/>
    </row>
    <row r="53" spans="2:20" s="30" customFormat="1">
      <c r="B53" s="62"/>
      <c r="C53" s="110">
        <f>C50+1</f>
        <v>29</v>
      </c>
      <c r="D53" s="313" t="s">
        <v>596</v>
      </c>
      <c r="E53" s="48" t="s">
        <v>60</v>
      </c>
      <c r="F53" s="48" t="s">
        <v>536</v>
      </c>
      <c r="H53" s="281">
        <f>H41+H50</f>
        <v>0</v>
      </c>
      <c r="I53" s="281">
        <f t="shared" ref="I53:M53" si="14">I41+I50</f>
        <v>0</v>
      </c>
      <c r="J53" s="281">
        <f t="shared" si="14"/>
        <v>0</v>
      </c>
      <c r="K53" s="281">
        <f t="shared" si="14"/>
        <v>0</v>
      </c>
      <c r="L53" s="281">
        <f t="shared" si="14"/>
        <v>0</v>
      </c>
      <c r="M53" s="281">
        <f t="shared" si="14"/>
        <v>0</v>
      </c>
      <c r="O53" s="281">
        <f t="shared" ref="O53:S53" si="15">O41+O50</f>
        <v>0</v>
      </c>
      <c r="P53" s="281">
        <f t="shared" si="15"/>
        <v>0</v>
      </c>
      <c r="Q53" s="281">
        <f t="shared" si="15"/>
        <v>0</v>
      </c>
      <c r="R53" s="281">
        <f t="shared" si="15"/>
        <v>0</v>
      </c>
      <c r="S53" s="281">
        <f t="shared" si="15"/>
        <v>0</v>
      </c>
      <c r="T53" s="50"/>
    </row>
    <row r="54" spans="2:20" s="30" customFormat="1">
      <c r="B54" s="62"/>
      <c r="D54" s="80"/>
      <c r="H54" s="95"/>
      <c r="I54" s="95"/>
      <c r="J54" s="95"/>
      <c r="K54" s="95"/>
      <c r="L54" s="95"/>
      <c r="M54" s="95"/>
      <c r="O54" s="95"/>
      <c r="P54" s="95"/>
      <c r="Q54" s="95"/>
      <c r="R54" s="95"/>
      <c r="S54" s="95"/>
      <c r="T54" s="50"/>
    </row>
    <row r="55" spans="2:20" s="30" customFormat="1">
      <c r="B55" s="62"/>
      <c r="C55" s="46" t="s">
        <v>567</v>
      </c>
      <c r="D55" s="79" t="s">
        <v>597</v>
      </c>
      <c r="H55" s="95"/>
      <c r="I55" s="95"/>
      <c r="J55" s="95"/>
      <c r="K55" s="95"/>
      <c r="L55" s="95"/>
      <c r="M55" s="95"/>
      <c r="O55" s="95"/>
      <c r="P55" s="95"/>
      <c r="Q55" s="95"/>
      <c r="R55" s="95"/>
      <c r="S55" s="95"/>
      <c r="T55" s="50"/>
    </row>
    <row r="56" spans="2:20" s="30" customFormat="1">
      <c r="B56" s="62"/>
      <c r="C56" s="110">
        <f>C53+1</f>
        <v>30</v>
      </c>
      <c r="D56" s="313" t="s">
        <v>597</v>
      </c>
      <c r="E56" s="48" t="s">
        <v>60</v>
      </c>
      <c r="F56" s="48" t="s">
        <v>536</v>
      </c>
      <c r="H56" s="281">
        <f>H33+H53</f>
        <v>0</v>
      </c>
      <c r="I56" s="281">
        <f t="shared" ref="I56:M56" si="16">I33+I53</f>
        <v>0</v>
      </c>
      <c r="J56" s="281">
        <f t="shared" si="16"/>
        <v>0</v>
      </c>
      <c r="K56" s="281">
        <f t="shared" si="16"/>
        <v>0</v>
      </c>
      <c r="L56" s="281">
        <f t="shared" si="16"/>
        <v>0</v>
      </c>
      <c r="M56" s="281">
        <f t="shared" si="16"/>
        <v>0</v>
      </c>
      <c r="O56" s="281">
        <f t="shared" ref="O56:S56" si="17">O33+O53</f>
        <v>0</v>
      </c>
      <c r="P56" s="281">
        <f t="shared" si="17"/>
        <v>0</v>
      </c>
      <c r="Q56" s="281">
        <f t="shared" si="17"/>
        <v>0</v>
      </c>
      <c r="R56" s="281">
        <f t="shared" si="17"/>
        <v>0</v>
      </c>
      <c r="S56" s="281">
        <f t="shared" si="17"/>
        <v>0</v>
      </c>
      <c r="T56" s="50"/>
    </row>
    <row r="57" spans="2:20" s="30" customFormat="1">
      <c r="B57" s="62"/>
      <c r="D57" s="80"/>
      <c r="H57" s="95"/>
      <c r="I57" s="95"/>
      <c r="J57" s="95"/>
      <c r="K57" s="95"/>
      <c r="L57" s="95"/>
      <c r="M57" s="95"/>
      <c r="O57" s="95"/>
      <c r="P57" s="95"/>
      <c r="Q57" s="95"/>
      <c r="R57" s="95"/>
      <c r="S57" s="95"/>
      <c r="T57" s="50"/>
    </row>
    <row r="58" spans="2:20" s="30" customFormat="1" ht="16" thickBot="1">
      <c r="B58" s="51"/>
      <c r="C58" s="52"/>
      <c r="D58" s="89"/>
      <c r="E58" s="89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</row>
    <row r="59" spans="2:20" s="30" customFormat="1">
      <c r="D59" s="80"/>
      <c r="E59" s="80"/>
    </row>
    <row r="60" spans="2:20" s="30" customFormat="1"/>
    <row r="61" spans="2:20" s="30" customFormat="1"/>
    <row r="62" spans="2:20" s="30" customFormat="1"/>
    <row r="63" spans="2:20" s="30" customFormat="1"/>
    <row r="64" spans="2:20" s="30" customFormat="1"/>
    <row r="65" s="30" customFormat="1"/>
    <row r="66" s="30" customFormat="1"/>
    <row r="67" s="30" customFormat="1"/>
    <row r="68" s="30" customFormat="1"/>
    <row r="69" s="30" customFormat="1"/>
    <row r="70" s="30" customFormat="1"/>
    <row r="71" s="30" customFormat="1"/>
    <row r="72" s="30" customFormat="1"/>
    <row r="73" s="30" customFormat="1"/>
    <row r="74" s="30" customFormat="1"/>
    <row r="75" s="30" customFormat="1"/>
    <row r="76" s="30" customFormat="1"/>
    <row r="77" s="30" customFormat="1"/>
    <row r="78" s="30" customFormat="1"/>
    <row r="79" s="30" customFormat="1"/>
    <row r="80" s="30" customFormat="1"/>
    <row r="81" spans="4:5" s="30" customFormat="1"/>
    <row r="82" spans="4:5" s="30" customFormat="1"/>
    <row r="83" spans="4:5" s="30" customFormat="1"/>
    <row r="84" spans="4:5" s="30" customFormat="1"/>
    <row r="85" spans="4:5" s="30" customFormat="1"/>
    <row r="86" spans="4:5" s="30" customFormat="1"/>
    <row r="87" spans="4:5" s="30" customFormat="1"/>
    <row r="88" spans="4:5" s="30" customFormat="1">
      <c r="D88" s="80"/>
      <c r="E88" s="80"/>
    </row>
    <row r="89" spans="4:5" s="30" customFormat="1">
      <c r="D89" s="80"/>
      <c r="E89" s="80"/>
    </row>
    <row r="90" spans="4:5" s="30" customFormat="1">
      <c r="D90" s="80"/>
      <c r="E90" s="80"/>
    </row>
    <row r="91" spans="4:5" s="30" customFormat="1">
      <c r="D91" s="80"/>
      <c r="E91" s="80"/>
    </row>
    <row r="92" spans="4:5" s="30" customFormat="1">
      <c r="D92" s="80"/>
      <c r="E92" s="80"/>
    </row>
    <row r="93" spans="4:5" s="30" customFormat="1">
      <c r="D93" s="80"/>
      <c r="E93" s="80"/>
    </row>
    <row r="94" spans="4:5" s="30" customFormat="1">
      <c r="D94" s="80"/>
      <c r="E94" s="80"/>
    </row>
    <row r="95" spans="4:5" s="30" customFormat="1">
      <c r="D95" s="80"/>
      <c r="E95" s="80"/>
    </row>
    <row r="96" spans="4:5" s="30" customFormat="1">
      <c r="D96" s="80"/>
      <c r="E96" s="80"/>
    </row>
    <row r="97" spans="4:5" s="30" customFormat="1">
      <c r="D97" s="80"/>
      <c r="E97" s="80"/>
    </row>
    <row r="98" spans="4:5" s="30" customFormat="1">
      <c r="D98" s="80"/>
      <c r="E98" s="80"/>
    </row>
    <row r="99" spans="4:5" s="30" customFormat="1">
      <c r="D99" s="80"/>
      <c r="E99" s="80"/>
    </row>
    <row r="100" spans="4:5" s="30" customFormat="1">
      <c r="D100" s="80"/>
      <c r="E100" s="80"/>
    </row>
    <row r="101" spans="4:5" s="30" customFormat="1">
      <c r="D101" s="80"/>
      <c r="E101" s="80"/>
    </row>
    <row r="102" spans="4:5" s="30" customFormat="1">
      <c r="D102" s="80"/>
      <c r="E102" s="80"/>
    </row>
    <row r="103" spans="4:5" s="30" customFormat="1">
      <c r="D103" s="80"/>
      <c r="E103" s="80"/>
    </row>
    <row r="104" spans="4:5" s="30" customFormat="1">
      <c r="D104" s="80"/>
      <c r="E104" s="80"/>
    </row>
    <row r="105" spans="4:5" s="30" customFormat="1">
      <c r="D105" s="80"/>
      <c r="E105" s="80"/>
    </row>
    <row r="106" spans="4:5" s="30" customFormat="1">
      <c r="D106" s="80"/>
      <c r="E106" s="80"/>
    </row>
    <row r="107" spans="4:5" s="30" customFormat="1">
      <c r="D107" s="80"/>
      <c r="E107" s="80"/>
    </row>
    <row r="108" spans="4:5" s="30" customFormat="1">
      <c r="D108" s="80"/>
      <c r="E108" s="80"/>
    </row>
    <row r="109" spans="4:5" s="30" customFormat="1">
      <c r="D109" s="80"/>
      <c r="E109" s="80"/>
    </row>
    <row r="110" spans="4:5" s="30" customFormat="1">
      <c r="D110" s="80"/>
      <c r="E110" s="80"/>
    </row>
    <row r="111" spans="4:5" s="30" customFormat="1">
      <c r="D111" s="80"/>
      <c r="E111" s="80"/>
    </row>
    <row r="112" spans="4:5" s="30" customFormat="1">
      <c r="D112" s="80"/>
      <c r="E112" s="80"/>
    </row>
    <row r="113" spans="4:5" s="30" customFormat="1">
      <c r="D113" s="80"/>
      <c r="E113" s="80"/>
    </row>
    <row r="114" spans="4:5" s="30" customFormat="1">
      <c r="D114" s="80"/>
      <c r="E114" s="80"/>
    </row>
    <row r="115" spans="4:5" s="30" customFormat="1">
      <c r="D115" s="80"/>
      <c r="E115" s="80"/>
    </row>
    <row r="116" spans="4:5" s="30" customFormat="1">
      <c r="D116" s="80"/>
      <c r="E116" s="80"/>
    </row>
    <row r="117" spans="4:5" s="30" customFormat="1">
      <c r="D117" s="80"/>
      <c r="E117" s="80"/>
    </row>
    <row r="118" spans="4:5" s="30" customFormat="1">
      <c r="D118" s="80"/>
      <c r="E118" s="80"/>
    </row>
    <row r="119" spans="4:5" s="30" customFormat="1">
      <c r="D119" s="80"/>
      <c r="E119" s="80"/>
    </row>
    <row r="120" spans="4:5" s="30" customFormat="1">
      <c r="D120" s="80"/>
      <c r="E120" s="80"/>
    </row>
    <row r="121" spans="4:5" s="30" customFormat="1">
      <c r="D121" s="80"/>
      <c r="E121" s="80"/>
    </row>
    <row r="122" spans="4:5" s="30" customFormat="1">
      <c r="D122" s="80"/>
      <c r="E122" s="80"/>
    </row>
    <row r="123" spans="4:5" s="30" customFormat="1">
      <c r="D123" s="80"/>
      <c r="E123" s="80"/>
    </row>
    <row r="124" spans="4:5" s="30" customFormat="1">
      <c r="D124" s="80"/>
      <c r="E124" s="80"/>
    </row>
    <row r="125" spans="4:5" s="30" customFormat="1">
      <c r="D125" s="80"/>
      <c r="E125" s="80"/>
    </row>
    <row r="126" spans="4:5" s="30" customFormat="1">
      <c r="D126" s="80"/>
      <c r="E126" s="80"/>
    </row>
    <row r="127" spans="4:5" s="30" customFormat="1">
      <c r="D127" s="80"/>
      <c r="E127" s="80"/>
    </row>
    <row r="128" spans="4:5" s="30" customFormat="1">
      <c r="D128" s="80"/>
      <c r="E128" s="80"/>
    </row>
    <row r="129" spans="4:5" s="30" customFormat="1">
      <c r="D129" s="80"/>
      <c r="E129" s="80"/>
    </row>
    <row r="130" spans="4:5" s="30" customFormat="1">
      <c r="D130" s="80"/>
      <c r="E130" s="80"/>
    </row>
    <row r="131" spans="4:5" s="30" customFormat="1">
      <c r="D131" s="80"/>
      <c r="E131" s="80"/>
    </row>
    <row r="132" spans="4:5" s="30" customFormat="1">
      <c r="D132" s="80"/>
      <c r="E132" s="80"/>
    </row>
    <row r="133" spans="4:5" s="30" customFormat="1">
      <c r="D133" s="80"/>
      <c r="E133" s="80"/>
    </row>
    <row r="134" spans="4:5" s="30" customFormat="1">
      <c r="D134" s="80"/>
      <c r="E134" s="80"/>
    </row>
    <row r="135" spans="4:5" s="30" customFormat="1">
      <c r="D135" s="80"/>
      <c r="E135" s="80"/>
    </row>
    <row r="136" spans="4:5" s="30" customFormat="1">
      <c r="D136" s="80"/>
      <c r="E136" s="80"/>
    </row>
    <row r="137" spans="4:5" s="30" customFormat="1">
      <c r="D137" s="80"/>
      <c r="E137" s="80"/>
    </row>
    <row r="138" spans="4:5" s="30" customFormat="1">
      <c r="D138" s="80"/>
      <c r="E138" s="80"/>
    </row>
    <row r="139" spans="4:5" s="30" customFormat="1">
      <c r="D139" s="80"/>
      <c r="E139" s="80"/>
    </row>
    <row r="140" spans="4:5" s="30" customFormat="1">
      <c r="D140" s="80"/>
      <c r="E140" s="80"/>
    </row>
    <row r="141" spans="4:5" s="30" customFormat="1">
      <c r="D141" s="80"/>
      <c r="E141" s="80"/>
    </row>
    <row r="142" spans="4:5" s="30" customFormat="1">
      <c r="D142" s="80"/>
      <c r="E142" s="80"/>
    </row>
    <row r="143" spans="4:5" s="30" customFormat="1">
      <c r="D143" s="80"/>
      <c r="E143" s="80"/>
    </row>
    <row r="144" spans="4:5" s="30" customFormat="1">
      <c r="D144" s="80"/>
      <c r="E144" s="80"/>
    </row>
    <row r="145" spans="4:5" s="30" customFormat="1">
      <c r="D145" s="80"/>
      <c r="E145" s="80"/>
    </row>
    <row r="146" spans="4:5" s="30" customFormat="1">
      <c r="D146" s="80"/>
      <c r="E146" s="80"/>
    </row>
    <row r="147" spans="4:5" s="30" customFormat="1">
      <c r="D147" s="80"/>
      <c r="E147" s="80"/>
    </row>
    <row r="148" spans="4:5" s="30" customFormat="1">
      <c r="D148" s="80"/>
      <c r="E148" s="80"/>
    </row>
    <row r="149" spans="4:5" s="30" customFormat="1">
      <c r="D149" s="80"/>
      <c r="E149" s="80"/>
    </row>
    <row r="150" spans="4:5" s="30" customFormat="1">
      <c r="D150" s="80"/>
      <c r="E150" s="80"/>
    </row>
    <row r="151" spans="4:5" s="30" customFormat="1">
      <c r="D151" s="80"/>
      <c r="E151" s="80"/>
    </row>
    <row r="152" spans="4:5" s="30" customFormat="1">
      <c r="D152" s="80"/>
      <c r="E152" s="80"/>
    </row>
    <row r="153" spans="4:5" s="30" customFormat="1">
      <c r="D153" s="80"/>
      <c r="E153" s="80"/>
    </row>
    <row r="154" spans="4:5" s="30" customFormat="1">
      <c r="D154" s="80"/>
      <c r="E154" s="80"/>
    </row>
    <row r="155" spans="4:5" s="30" customFormat="1">
      <c r="D155" s="80"/>
      <c r="E155" s="80"/>
    </row>
    <row r="156" spans="4:5" s="30" customFormat="1">
      <c r="D156" s="80"/>
      <c r="E156" s="80"/>
    </row>
    <row r="157" spans="4:5" s="30" customFormat="1">
      <c r="D157" s="80"/>
      <c r="E157" s="80"/>
    </row>
    <row r="158" spans="4:5" s="30" customFormat="1">
      <c r="D158" s="80"/>
      <c r="E158" s="80"/>
    </row>
    <row r="159" spans="4:5" s="30" customFormat="1">
      <c r="D159" s="80"/>
      <c r="E159" s="80"/>
    </row>
    <row r="160" spans="4:5" s="30" customFormat="1">
      <c r="D160" s="80"/>
      <c r="E160" s="80"/>
    </row>
    <row r="161" spans="4:5" s="30" customFormat="1">
      <c r="D161" s="80"/>
      <c r="E161" s="80"/>
    </row>
    <row r="162" spans="4:5" s="30" customFormat="1">
      <c r="D162" s="80"/>
      <c r="E162" s="80"/>
    </row>
    <row r="163" spans="4:5" s="30" customFormat="1">
      <c r="D163" s="80"/>
      <c r="E163" s="80"/>
    </row>
    <row r="164" spans="4:5" s="30" customFormat="1">
      <c r="D164" s="80"/>
      <c r="E164" s="80"/>
    </row>
    <row r="165" spans="4:5" s="30" customFormat="1">
      <c r="D165" s="80"/>
      <c r="E165" s="80"/>
    </row>
    <row r="166" spans="4:5" s="30" customFormat="1">
      <c r="D166" s="80"/>
      <c r="E166" s="80"/>
    </row>
    <row r="167" spans="4:5" s="30" customFormat="1">
      <c r="D167" s="80"/>
      <c r="E167" s="80"/>
    </row>
    <row r="168" spans="4:5" s="30" customFormat="1">
      <c r="D168" s="80"/>
      <c r="E168" s="80"/>
    </row>
    <row r="169" spans="4:5" s="30" customFormat="1">
      <c r="D169" s="80"/>
      <c r="E169" s="80"/>
    </row>
    <row r="170" spans="4:5" s="30" customFormat="1">
      <c r="D170" s="80"/>
      <c r="E170" s="80"/>
    </row>
    <row r="171" spans="4:5" s="30" customFormat="1">
      <c r="D171" s="80"/>
      <c r="E171" s="80"/>
    </row>
    <row r="172" spans="4:5" s="30" customFormat="1">
      <c r="D172" s="80"/>
      <c r="E172" s="80"/>
    </row>
    <row r="173" spans="4:5" s="30" customFormat="1">
      <c r="D173" s="80"/>
      <c r="E173" s="80"/>
    </row>
    <row r="174" spans="4:5" s="30" customFormat="1">
      <c r="D174" s="80"/>
      <c r="E174" s="80"/>
    </row>
    <row r="175" spans="4:5" s="30" customFormat="1">
      <c r="D175" s="80"/>
      <c r="E175" s="80"/>
    </row>
    <row r="176" spans="4:5" s="30" customFormat="1">
      <c r="D176" s="80"/>
      <c r="E176" s="80"/>
    </row>
    <row r="177" spans="4:5" s="30" customFormat="1">
      <c r="D177" s="80"/>
      <c r="E177" s="80"/>
    </row>
    <row r="178" spans="4:5" s="30" customFormat="1">
      <c r="D178" s="80"/>
      <c r="E178" s="80"/>
    </row>
    <row r="179" spans="4:5" s="30" customFormat="1">
      <c r="D179" s="80"/>
      <c r="E179" s="80"/>
    </row>
    <row r="180" spans="4:5" s="30" customFormat="1">
      <c r="D180" s="80"/>
      <c r="E180" s="80"/>
    </row>
    <row r="181" spans="4:5" s="30" customFormat="1">
      <c r="D181" s="80"/>
      <c r="E181" s="80"/>
    </row>
    <row r="182" spans="4:5" s="30" customFormat="1">
      <c r="D182" s="80"/>
      <c r="E182" s="80"/>
    </row>
    <row r="183" spans="4:5" s="30" customFormat="1">
      <c r="D183" s="80"/>
      <c r="E183" s="80"/>
    </row>
    <row r="184" spans="4:5" s="30" customFormat="1">
      <c r="D184" s="80"/>
      <c r="E184" s="80"/>
    </row>
    <row r="185" spans="4:5" s="30" customFormat="1">
      <c r="D185" s="80"/>
      <c r="E185" s="80"/>
    </row>
    <row r="186" spans="4:5" s="30" customFormat="1">
      <c r="D186" s="80"/>
      <c r="E186" s="80"/>
    </row>
    <row r="187" spans="4:5" s="30" customFormat="1">
      <c r="D187" s="80"/>
      <c r="E187" s="80"/>
    </row>
    <row r="188" spans="4:5" s="30" customFormat="1">
      <c r="D188" s="80"/>
      <c r="E188" s="80"/>
    </row>
    <row r="189" spans="4:5" s="30" customFormat="1">
      <c r="D189" s="80"/>
      <c r="E189" s="80"/>
    </row>
    <row r="190" spans="4:5" s="30" customFormat="1">
      <c r="D190" s="80"/>
      <c r="E190" s="80"/>
    </row>
    <row r="191" spans="4:5" s="30" customFormat="1">
      <c r="D191" s="80"/>
      <c r="E191" s="80"/>
    </row>
    <row r="192" spans="4:5" s="30" customFormat="1">
      <c r="D192" s="80"/>
      <c r="E192" s="80"/>
    </row>
    <row r="193" spans="4:5" s="30" customFormat="1">
      <c r="D193" s="80"/>
      <c r="E193" s="80"/>
    </row>
    <row r="194" spans="4:5" s="30" customFormat="1">
      <c r="D194" s="80"/>
      <c r="E194" s="80"/>
    </row>
    <row r="195" spans="4:5" s="30" customFormat="1">
      <c r="D195" s="80"/>
      <c r="E195" s="80"/>
    </row>
    <row r="196" spans="4:5" s="30" customFormat="1">
      <c r="D196" s="80"/>
      <c r="E196" s="80"/>
    </row>
    <row r="197" spans="4:5" s="30" customFormat="1">
      <c r="D197" s="80"/>
      <c r="E197" s="80"/>
    </row>
    <row r="198" spans="4:5" s="30" customFormat="1">
      <c r="D198" s="80"/>
      <c r="E198" s="80"/>
    </row>
    <row r="199" spans="4:5" s="30" customFormat="1">
      <c r="D199" s="80"/>
      <c r="E199" s="80"/>
    </row>
    <row r="200" spans="4:5" s="30" customFormat="1">
      <c r="D200" s="80"/>
      <c r="E200" s="80"/>
    </row>
    <row r="201" spans="4:5" s="30" customFormat="1">
      <c r="D201" s="80"/>
      <c r="E201" s="80"/>
    </row>
    <row r="202" spans="4:5" s="30" customFormat="1">
      <c r="D202" s="80"/>
      <c r="E202" s="80"/>
    </row>
    <row r="203" spans="4:5" s="30" customFormat="1">
      <c r="D203" s="80"/>
      <c r="E203" s="80"/>
    </row>
    <row r="204" spans="4:5" s="30" customFormat="1">
      <c r="D204" s="80"/>
      <c r="E204" s="80"/>
    </row>
    <row r="205" spans="4:5" s="30" customFormat="1">
      <c r="D205" s="80"/>
      <c r="E205" s="80"/>
    </row>
    <row r="206" spans="4:5" s="30" customFormat="1">
      <c r="D206" s="80"/>
      <c r="E206" s="80"/>
    </row>
    <row r="207" spans="4:5" s="30" customFormat="1">
      <c r="D207" s="80"/>
      <c r="E207" s="80"/>
    </row>
    <row r="208" spans="4:5" s="30" customFormat="1">
      <c r="D208" s="80"/>
      <c r="E208" s="80"/>
    </row>
    <row r="209" spans="4:5" s="30" customFormat="1">
      <c r="D209" s="80"/>
      <c r="E209" s="80"/>
    </row>
    <row r="210" spans="4:5" s="30" customFormat="1">
      <c r="D210" s="80"/>
      <c r="E210" s="80"/>
    </row>
    <row r="211" spans="4:5" s="30" customFormat="1">
      <c r="D211" s="80"/>
      <c r="E211" s="80"/>
    </row>
    <row r="212" spans="4:5" s="30" customFormat="1">
      <c r="D212" s="80"/>
      <c r="E212" s="80"/>
    </row>
    <row r="213" spans="4:5" s="30" customFormat="1">
      <c r="D213" s="80"/>
      <c r="E213" s="80"/>
    </row>
    <row r="214" spans="4:5" s="30" customFormat="1">
      <c r="D214" s="80"/>
      <c r="E214" s="80"/>
    </row>
    <row r="215" spans="4:5" s="30" customFormat="1">
      <c r="D215" s="80"/>
      <c r="E215" s="80"/>
    </row>
    <row r="216" spans="4:5" s="30" customFormat="1">
      <c r="D216" s="80"/>
      <c r="E216" s="80"/>
    </row>
    <row r="217" spans="4:5" s="30" customFormat="1">
      <c r="D217" s="80"/>
      <c r="E217" s="80"/>
    </row>
    <row r="218" spans="4:5" s="30" customFormat="1">
      <c r="D218" s="80"/>
      <c r="E218" s="80"/>
    </row>
    <row r="219" spans="4:5" s="30" customFormat="1">
      <c r="D219" s="80"/>
      <c r="E219" s="80"/>
    </row>
    <row r="220" spans="4:5" s="30" customFormat="1">
      <c r="D220" s="80"/>
      <c r="E220" s="80"/>
    </row>
    <row r="221" spans="4:5" s="30" customFormat="1">
      <c r="D221" s="80"/>
      <c r="E221" s="80"/>
    </row>
    <row r="222" spans="4:5" s="30" customFormat="1">
      <c r="D222" s="80"/>
      <c r="E222" s="80"/>
    </row>
    <row r="223" spans="4:5" s="30" customFormat="1">
      <c r="D223" s="80"/>
      <c r="E223" s="80"/>
    </row>
    <row r="224" spans="4:5" s="30" customFormat="1">
      <c r="D224" s="80"/>
      <c r="E224" s="80"/>
    </row>
    <row r="225" spans="4:5" s="30" customFormat="1">
      <c r="D225" s="80"/>
      <c r="E225" s="80"/>
    </row>
    <row r="226" spans="4:5" s="30" customFormat="1">
      <c r="D226" s="80"/>
      <c r="E226" s="80"/>
    </row>
    <row r="227" spans="4:5" s="30" customFormat="1">
      <c r="D227" s="80"/>
      <c r="E227" s="80"/>
    </row>
    <row r="228" spans="4:5" s="30" customFormat="1">
      <c r="D228" s="80"/>
      <c r="E228" s="80"/>
    </row>
    <row r="229" spans="4:5" s="30" customFormat="1">
      <c r="D229" s="80"/>
      <c r="E229" s="80"/>
    </row>
    <row r="230" spans="4:5" s="30" customFormat="1">
      <c r="D230" s="80"/>
      <c r="E230" s="80"/>
    </row>
    <row r="231" spans="4:5" s="30" customFormat="1">
      <c r="D231" s="80"/>
      <c r="E231" s="80"/>
    </row>
    <row r="232" spans="4:5" s="30" customFormat="1">
      <c r="D232" s="80"/>
      <c r="E232" s="80"/>
    </row>
    <row r="233" spans="4:5" s="30" customFormat="1">
      <c r="D233" s="80"/>
      <c r="E233" s="80"/>
    </row>
    <row r="234" spans="4:5" s="30" customFormat="1">
      <c r="D234" s="80"/>
      <c r="E234" s="80"/>
    </row>
    <row r="235" spans="4:5" s="30" customFormat="1">
      <c r="D235" s="80"/>
      <c r="E235" s="80"/>
    </row>
    <row r="236" spans="4:5" s="30" customFormat="1">
      <c r="D236" s="80"/>
      <c r="E236" s="80"/>
    </row>
    <row r="237" spans="4:5" s="30" customFormat="1">
      <c r="D237" s="80"/>
      <c r="E237" s="80"/>
    </row>
    <row r="238" spans="4:5" s="30" customFormat="1">
      <c r="D238" s="80"/>
      <c r="E238" s="80"/>
    </row>
    <row r="239" spans="4:5" s="30" customFormat="1">
      <c r="D239" s="80"/>
      <c r="E239" s="80"/>
    </row>
    <row r="240" spans="4:5" s="30" customFormat="1">
      <c r="D240" s="80"/>
      <c r="E240" s="80"/>
    </row>
    <row r="241" spans="4:5" s="30" customFormat="1">
      <c r="D241" s="80"/>
      <c r="E241" s="80"/>
    </row>
    <row r="242" spans="4:5" s="30" customFormat="1">
      <c r="D242" s="80"/>
      <c r="E242" s="80"/>
    </row>
    <row r="243" spans="4:5" s="30" customFormat="1">
      <c r="D243" s="80"/>
      <c r="E243" s="80"/>
    </row>
    <row r="244" spans="4:5" s="30" customFormat="1">
      <c r="D244" s="80"/>
      <c r="E244" s="80"/>
    </row>
    <row r="245" spans="4:5" s="30" customFormat="1">
      <c r="D245" s="80"/>
      <c r="E245" s="80"/>
    </row>
    <row r="246" spans="4:5" s="30" customFormat="1">
      <c r="D246" s="80"/>
      <c r="E246" s="80"/>
    </row>
    <row r="247" spans="4:5" s="30" customFormat="1">
      <c r="D247" s="80"/>
      <c r="E247" s="80"/>
    </row>
    <row r="248" spans="4:5" s="30" customFormat="1">
      <c r="D248" s="80"/>
      <c r="E248" s="80"/>
    </row>
    <row r="249" spans="4:5" s="30" customFormat="1">
      <c r="D249" s="80"/>
      <c r="E249" s="80"/>
    </row>
    <row r="250" spans="4:5" s="30" customFormat="1">
      <c r="D250" s="80"/>
      <c r="E250" s="80"/>
    </row>
    <row r="251" spans="4:5" s="30" customFormat="1">
      <c r="D251" s="80"/>
      <c r="E251" s="80"/>
    </row>
    <row r="252" spans="4:5" s="30" customFormat="1">
      <c r="D252" s="80"/>
      <c r="E252" s="80"/>
    </row>
    <row r="253" spans="4:5" s="30" customFormat="1">
      <c r="D253" s="80"/>
      <c r="E253" s="80"/>
    </row>
    <row r="254" spans="4:5" s="30" customFormat="1">
      <c r="D254" s="80"/>
      <c r="E254" s="80"/>
    </row>
    <row r="255" spans="4:5" s="30" customFormat="1">
      <c r="D255" s="80"/>
      <c r="E255" s="80"/>
    </row>
    <row r="256" spans="4:5" s="30" customFormat="1">
      <c r="D256" s="80"/>
      <c r="E256" s="80"/>
    </row>
    <row r="257" spans="4:5" s="30" customFormat="1">
      <c r="D257" s="80"/>
      <c r="E257" s="80"/>
    </row>
    <row r="258" spans="4:5" s="30" customFormat="1">
      <c r="D258" s="80"/>
      <c r="E258" s="80"/>
    </row>
    <row r="259" spans="4:5" s="30" customFormat="1">
      <c r="D259" s="80"/>
      <c r="E259" s="80"/>
    </row>
    <row r="260" spans="4:5" s="30" customFormat="1">
      <c r="D260" s="80"/>
      <c r="E260" s="80"/>
    </row>
    <row r="261" spans="4:5" s="30" customFormat="1">
      <c r="D261" s="80"/>
      <c r="E261" s="80"/>
    </row>
    <row r="262" spans="4:5" s="30" customFormat="1">
      <c r="D262" s="80"/>
      <c r="E262" s="80"/>
    </row>
    <row r="263" spans="4:5" s="30" customFormat="1">
      <c r="D263" s="80"/>
      <c r="E263" s="80"/>
    </row>
    <row r="264" spans="4:5" s="30" customFormat="1">
      <c r="D264" s="80"/>
      <c r="E264" s="80"/>
    </row>
    <row r="265" spans="4:5" s="30" customFormat="1">
      <c r="D265" s="80"/>
      <c r="E265" s="80"/>
    </row>
    <row r="266" spans="4:5" s="30" customFormat="1">
      <c r="D266" s="80"/>
      <c r="E266" s="80"/>
    </row>
    <row r="267" spans="4:5" s="30" customFormat="1">
      <c r="D267" s="80"/>
      <c r="E267" s="80"/>
    </row>
    <row r="268" spans="4:5" s="30" customFormat="1">
      <c r="D268" s="80"/>
      <c r="E268" s="80"/>
    </row>
    <row r="269" spans="4:5" s="30" customFormat="1">
      <c r="D269" s="80"/>
      <c r="E269" s="80"/>
    </row>
    <row r="270" spans="4:5" s="30" customFormat="1">
      <c r="D270" s="80"/>
      <c r="E270" s="80"/>
    </row>
    <row r="271" spans="4:5" s="30" customFormat="1">
      <c r="D271" s="80"/>
      <c r="E271" s="80"/>
    </row>
    <row r="272" spans="4:5" s="30" customFormat="1">
      <c r="D272" s="80"/>
      <c r="E272" s="80"/>
    </row>
    <row r="273" spans="4:5" s="30" customFormat="1">
      <c r="D273" s="80"/>
      <c r="E273" s="80"/>
    </row>
    <row r="274" spans="4:5" s="30" customFormat="1">
      <c r="D274" s="80"/>
      <c r="E274" s="80"/>
    </row>
    <row r="275" spans="4:5" s="30" customFormat="1">
      <c r="D275" s="80"/>
      <c r="E275" s="80"/>
    </row>
    <row r="276" spans="4:5" s="30" customFormat="1">
      <c r="D276" s="80"/>
      <c r="E276" s="80"/>
    </row>
    <row r="277" spans="4:5" s="30" customFormat="1">
      <c r="D277" s="80"/>
      <c r="E277" s="80"/>
    </row>
    <row r="278" spans="4:5" s="30" customFormat="1">
      <c r="D278" s="80"/>
      <c r="E278" s="80"/>
    </row>
    <row r="279" spans="4:5" s="30" customFormat="1">
      <c r="D279" s="80"/>
      <c r="E279" s="80"/>
    </row>
    <row r="280" spans="4:5" s="30" customFormat="1">
      <c r="D280" s="80"/>
      <c r="E280" s="80"/>
    </row>
    <row r="281" spans="4:5" s="30" customFormat="1">
      <c r="D281" s="80"/>
      <c r="E281" s="80"/>
    </row>
    <row r="282" spans="4:5" s="30" customFormat="1">
      <c r="D282" s="80"/>
      <c r="E282" s="80"/>
    </row>
    <row r="283" spans="4:5" s="30" customFormat="1">
      <c r="D283" s="80"/>
      <c r="E283" s="80"/>
    </row>
    <row r="284" spans="4:5" s="30" customFormat="1">
      <c r="D284" s="80"/>
      <c r="E284" s="80"/>
    </row>
    <row r="285" spans="4:5" s="30" customFormat="1">
      <c r="D285" s="80"/>
      <c r="E285" s="80"/>
    </row>
    <row r="286" spans="4:5" s="30" customFormat="1">
      <c r="D286" s="80"/>
      <c r="E286" s="80"/>
    </row>
    <row r="287" spans="4:5" s="30" customFormat="1">
      <c r="D287" s="80"/>
      <c r="E287" s="80"/>
    </row>
    <row r="288" spans="4:5" s="30" customFormat="1">
      <c r="D288" s="80"/>
      <c r="E288" s="80"/>
    </row>
    <row r="289" spans="4:5" s="30" customFormat="1">
      <c r="D289" s="80"/>
      <c r="E289" s="80"/>
    </row>
    <row r="290" spans="4:5" s="30" customFormat="1">
      <c r="D290" s="80"/>
      <c r="E290" s="80"/>
    </row>
    <row r="291" spans="4:5" s="30" customFormat="1">
      <c r="D291" s="80"/>
      <c r="E291" s="80"/>
    </row>
    <row r="292" spans="4:5" s="30" customFormat="1">
      <c r="D292" s="80"/>
      <c r="E292" s="80"/>
    </row>
    <row r="293" spans="4:5" s="30" customFormat="1">
      <c r="D293" s="80"/>
      <c r="E293" s="80"/>
    </row>
    <row r="294" spans="4:5" s="30" customFormat="1">
      <c r="D294" s="80"/>
      <c r="E294" s="80"/>
    </row>
    <row r="295" spans="4:5" s="30" customFormat="1">
      <c r="D295" s="80"/>
      <c r="E295" s="80"/>
    </row>
    <row r="296" spans="4:5" s="30" customFormat="1">
      <c r="D296" s="80"/>
      <c r="E296" s="80"/>
    </row>
    <row r="297" spans="4:5" s="30" customFormat="1">
      <c r="D297" s="80"/>
      <c r="E297" s="80"/>
    </row>
    <row r="298" spans="4:5" s="30" customFormat="1">
      <c r="D298" s="80"/>
      <c r="E298" s="80"/>
    </row>
    <row r="299" spans="4:5" s="30" customFormat="1">
      <c r="D299" s="80"/>
      <c r="E299" s="80"/>
    </row>
    <row r="300" spans="4:5" s="30" customFormat="1">
      <c r="D300" s="80"/>
      <c r="E300" s="80"/>
    </row>
    <row r="301" spans="4:5" s="30" customFormat="1">
      <c r="D301" s="80"/>
      <c r="E301" s="80"/>
    </row>
    <row r="302" spans="4:5" s="30" customFormat="1">
      <c r="D302" s="80"/>
      <c r="E302" s="80"/>
    </row>
    <row r="303" spans="4:5" s="30" customFormat="1">
      <c r="D303" s="80"/>
      <c r="E303" s="80"/>
    </row>
    <row r="304" spans="4:5" s="30" customFormat="1">
      <c r="D304" s="80"/>
      <c r="E304" s="80"/>
    </row>
    <row r="305" spans="4:5" s="30" customFormat="1">
      <c r="D305" s="80"/>
      <c r="E305" s="80"/>
    </row>
    <row r="306" spans="4:5" s="30" customFormat="1">
      <c r="D306" s="80"/>
      <c r="E306" s="80"/>
    </row>
    <row r="307" spans="4:5" s="30" customFormat="1">
      <c r="D307" s="80"/>
      <c r="E307" s="80"/>
    </row>
    <row r="308" spans="4:5" s="30" customFormat="1">
      <c r="D308" s="80"/>
      <c r="E308" s="80"/>
    </row>
    <row r="309" spans="4:5" s="30" customFormat="1">
      <c r="D309" s="80"/>
      <c r="E309" s="80"/>
    </row>
    <row r="310" spans="4:5" s="30" customFormat="1">
      <c r="D310" s="80"/>
      <c r="E310" s="80"/>
    </row>
    <row r="311" spans="4:5" s="30" customFormat="1">
      <c r="D311" s="80"/>
      <c r="E311" s="80"/>
    </row>
    <row r="312" spans="4:5" s="30" customFormat="1">
      <c r="D312" s="80"/>
      <c r="E312" s="80"/>
    </row>
    <row r="313" spans="4:5" s="30" customFormat="1">
      <c r="D313" s="80"/>
      <c r="E313" s="80"/>
    </row>
    <row r="314" spans="4:5" s="30" customFormat="1">
      <c r="D314" s="80"/>
      <c r="E314" s="80"/>
    </row>
    <row r="315" spans="4:5" s="30" customFormat="1">
      <c r="D315" s="80"/>
      <c r="E315" s="80"/>
    </row>
    <row r="316" spans="4:5" s="30" customFormat="1">
      <c r="D316" s="80"/>
      <c r="E316" s="80"/>
    </row>
    <row r="317" spans="4:5" s="30" customFormat="1">
      <c r="D317" s="80"/>
      <c r="E317" s="80"/>
    </row>
    <row r="318" spans="4:5" s="30" customFormat="1">
      <c r="D318" s="80"/>
      <c r="E318" s="80"/>
    </row>
    <row r="319" spans="4:5" s="30" customFormat="1">
      <c r="D319" s="80"/>
      <c r="E319" s="80"/>
    </row>
    <row r="320" spans="4:5" s="30" customFormat="1">
      <c r="D320" s="80"/>
      <c r="E320" s="80"/>
    </row>
    <row r="321" spans="4:5" s="30" customFormat="1">
      <c r="D321" s="80"/>
      <c r="E321" s="80"/>
    </row>
    <row r="322" spans="4:5" s="30" customFormat="1">
      <c r="D322" s="80"/>
      <c r="E322" s="80"/>
    </row>
    <row r="323" spans="4:5" s="30" customFormat="1">
      <c r="D323" s="80"/>
      <c r="E323" s="80"/>
    </row>
    <row r="324" spans="4:5" s="30" customFormat="1">
      <c r="D324" s="80"/>
      <c r="E324" s="80"/>
    </row>
    <row r="325" spans="4:5" s="30" customFormat="1">
      <c r="D325" s="80"/>
      <c r="E325" s="80"/>
    </row>
    <row r="326" spans="4:5" s="30" customFormat="1">
      <c r="D326" s="80"/>
      <c r="E326" s="80"/>
    </row>
    <row r="327" spans="4:5" s="30" customFormat="1">
      <c r="D327" s="80"/>
      <c r="E327" s="80"/>
    </row>
    <row r="328" spans="4:5" s="30" customFormat="1">
      <c r="D328" s="80"/>
      <c r="E328" s="80"/>
    </row>
    <row r="329" spans="4:5" s="30" customFormat="1">
      <c r="D329" s="80"/>
      <c r="E329" s="80"/>
    </row>
    <row r="330" spans="4:5" s="30" customFormat="1">
      <c r="D330" s="80"/>
      <c r="E330" s="80"/>
    </row>
    <row r="331" spans="4:5" s="30" customFormat="1">
      <c r="D331" s="80"/>
      <c r="E331" s="80"/>
    </row>
    <row r="332" spans="4:5" s="30" customFormat="1">
      <c r="D332" s="80"/>
      <c r="E332" s="80"/>
    </row>
    <row r="333" spans="4:5" s="30" customFormat="1">
      <c r="D333" s="80"/>
      <c r="E333" s="80"/>
    </row>
    <row r="334" spans="4:5" s="30" customFormat="1">
      <c r="D334" s="80"/>
      <c r="E334" s="80"/>
    </row>
    <row r="335" spans="4:5" s="30" customFormat="1">
      <c r="D335" s="80"/>
      <c r="E335" s="80"/>
    </row>
    <row r="336" spans="4:5" s="30" customFormat="1">
      <c r="D336" s="80"/>
      <c r="E336" s="80"/>
    </row>
    <row r="337" spans="4:5" s="30" customFormat="1">
      <c r="D337" s="80"/>
      <c r="E337" s="80"/>
    </row>
    <row r="338" spans="4:5" s="30" customFormat="1">
      <c r="D338" s="80"/>
      <c r="E338" s="80"/>
    </row>
    <row r="339" spans="4:5" s="30" customFormat="1">
      <c r="D339" s="80"/>
      <c r="E339" s="80"/>
    </row>
    <row r="340" spans="4:5" s="30" customFormat="1">
      <c r="D340" s="80"/>
      <c r="E340" s="80"/>
    </row>
    <row r="341" spans="4:5" s="30" customFormat="1">
      <c r="D341" s="80"/>
      <c r="E341" s="80"/>
    </row>
    <row r="342" spans="4:5" s="30" customFormat="1">
      <c r="D342" s="80"/>
      <c r="E342" s="80"/>
    </row>
    <row r="343" spans="4:5" s="30" customFormat="1">
      <c r="D343" s="80"/>
      <c r="E343" s="80"/>
    </row>
    <row r="344" spans="4:5" s="30" customFormat="1">
      <c r="D344" s="80"/>
      <c r="E344" s="80"/>
    </row>
    <row r="345" spans="4:5" s="30" customFormat="1">
      <c r="D345" s="80"/>
      <c r="E345" s="80"/>
    </row>
    <row r="346" spans="4:5" s="30" customFormat="1">
      <c r="D346" s="80"/>
      <c r="E346" s="80"/>
    </row>
    <row r="347" spans="4:5" s="30" customFormat="1">
      <c r="D347" s="80"/>
      <c r="E347" s="80"/>
    </row>
    <row r="348" spans="4:5" s="30" customFormat="1">
      <c r="D348" s="80"/>
      <c r="E348" s="80"/>
    </row>
    <row r="349" spans="4:5" s="30" customFormat="1">
      <c r="D349" s="80"/>
      <c r="E349" s="80"/>
    </row>
    <row r="350" spans="4:5" s="30" customFormat="1">
      <c r="D350" s="80"/>
      <c r="E350" s="80"/>
    </row>
    <row r="351" spans="4:5" s="30" customFormat="1">
      <c r="D351" s="80"/>
      <c r="E351" s="80"/>
    </row>
    <row r="352" spans="4:5" s="30" customFormat="1">
      <c r="D352" s="80"/>
      <c r="E352" s="80"/>
    </row>
    <row r="353" spans="4:11" s="30" customFormat="1">
      <c r="D353" s="80"/>
      <c r="E353" s="80"/>
      <c r="J353"/>
      <c r="K353"/>
    </row>
  </sheetData>
  <mergeCells count="2">
    <mergeCell ref="H6:M6"/>
    <mergeCell ref="O6:S6"/>
  </mergeCells>
  <phoneticPr fontId="1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CT353"/>
  <sheetViews>
    <sheetView showGridLines="0" zoomScale="70" zoomScaleNormal="70" workbookViewId="0"/>
  </sheetViews>
  <sheetFormatPr defaultColWidth="8.921875" defaultRowHeight="15.5"/>
  <cols>
    <col min="1" max="1" width="1.921875" style="30" customWidth="1"/>
    <col min="2" max="2" width="2.61328125" style="30" customWidth="1"/>
    <col min="3" max="3" width="6.15234375" customWidth="1"/>
    <col min="4" max="4" width="46.53515625" style="2" customWidth="1"/>
    <col min="5" max="5" width="7.921875" style="2" customWidth="1"/>
    <col min="6" max="6" width="10.4609375" customWidth="1"/>
    <col min="7" max="7" width="1.3828125" style="30" customWidth="1"/>
    <col min="8" max="13" width="11" customWidth="1"/>
    <col min="14" max="14" width="3.61328125" customWidth="1"/>
    <col min="15" max="19" width="11" customWidth="1"/>
    <col min="20" max="22" width="2.61328125" style="30" customWidth="1"/>
    <col min="23" max="87" width="8.921875" style="30"/>
  </cols>
  <sheetData>
    <row r="1" spans="2:98" s="30" customFormat="1" ht="16" thickBot="1">
      <c r="D1" s="80"/>
      <c r="E1" s="80"/>
    </row>
    <row r="2" spans="2:98" s="30" customFormat="1">
      <c r="B2" s="153"/>
      <c r="C2" s="32"/>
      <c r="D2" s="139"/>
      <c r="E2" s="139"/>
      <c r="F2" s="14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154"/>
      <c r="U2" s="54"/>
      <c r="V2" s="54"/>
    </row>
    <row r="3" spans="2:98" s="30" customFormat="1">
      <c r="B3" s="155"/>
      <c r="C3" s="36" t="s">
        <v>499</v>
      </c>
      <c r="D3" s="28"/>
      <c r="E3" s="28"/>
      <c r="F3" s="27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56"/>
      <c r="U3" s="54"/>
      <c r="V3" s="54"/>
    </row>
    <row r="4" spans="2:98" s="30" customFormat="1">
      <c r="B4" s="155"/>
      <c r="C4" s="36" t="str">
        <f>Index!C3</f>
        <v>2026-31</v>
      </c>
      <c r="D4" s="28"/>
      <c r="E4" s="28"/>
      <c r="F4" s="27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156"/>
      <c r="U4" s="54"/>
      <c r="V4" s="54"/>
    </row>
    <row r="5" spans="2:98" s="30" customFormat="1">
      <c r="B5" s="155"/>
      <c r="C5" s="38" t="s">
        <v>645</v>
      </c>
      <c r="D5" s="28"/>
      <c r="E5" s="28"/>
      <c r="F5" s="2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156"/>
      <c r="U5" s="54"/>
      <c r="V5" s="54"/>
    </row>
    <row r="6" spans="2:98" s="30" customFormat="1">
      <c r="B6" s="155"/>
      <c r="C6" s="39"/>
      <c r="D6" s="28"/>
      <c r="E6" s="28"/>
      <c r="F6" s="27"/>
      <c r="G6" s="54"/>
      <c r="H6" s="382" t="s">
        <v>479</v>
      </c>
      <c r="I6" s="382"/>
      <c r="J6" s="382"/>
      <c r="K6" s="382"/>
      <c r="L6" s="382"/>
      <c r="M6" s="382"/>
      <c r="N6" s="258"/>
      <c r="O6" s="379" t="s">
        <v>480</v>
      </c>
      <c r="P6" s="380"/>
      <c r="Q6" s="380"/>
      <c r="R6" s="380"/>
      <c r="S6" s="381"/>
      <c r="T6" s="156"/>
      <c r="U6" s="54"/>
      <c r="V6" s="54"/>
    </row>
    <row r="7" spans="2:98">
      <c r="B7" s="155"/>
      <c r="C7" s="272"/>
      <c r="D7" s="157"/>
      <c r="E7" s="158"/>
      <c r="F7" s="158"/>
      <c r="G7" s="54"/>
      <c r="H7" s="66" t="s">
        <v>29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29</v>
      </c>
      <c r="N7" s="258"/>
      <c r="O7" s="68" t="s">
        <v>29</v>
      </c>
      <c r="P7" s="66" t="s">
        <v>29</v>
      </c>
      <c r="Q7" s="3" t="s">
        <v>29</v>
      </c>
      <c r="R7" s="3" t="s">
        <v>29</v>
      </c>
      <c r="S7" s="3" t="s">
        <v>29</v>
      </c>
      <c r="T7" s="156"/>
      <c r="U7" s="54"/>
      <c r="V7" s="54"/>
    </row>
    <row r="8" spans="2:98">
      <c r="B8" s="155"/>
      <c r="C8" s="159"/>
      <c r="D8" s="84" t="s">
        <v>5</v>
      </c>
      <c r="E8" s="3" t="s">
        <v>6</v>
      </c>
      <c r="F8" s="3" t="s">
        <v>533</v>
      </c>
      <c r="G8" s="54"/>
      <c r="H8" s="3" t="s">
        <v>13</v>
      </c>
      <c r="I8" s="3" t="s">
        <v>13</v>
      </c>
      <c r="J8" s="3" t="s">
        <v>13</v>
      </c>
      <c r="K8" s="3" t="s">
        <v>12</v>
      </c>
      <c r="L8" s="3" t="s">
        <v>12</v>
      </c>
      <c r="M8" s="3" t="s">
        <v>12</v>
      </c>
      <c r="N8" s="258"/>
      <c r="O8" s="69" t="s">
        <v>13</v>
      </c>
      <c r="P8" s="3" t="s">
        <v>13</v>
      </c>
      <c r="Q8" s="3" t="s">
        <v>13</v>
      </c>
      <c r="R8" s="3" t="s">
        <v>12</v>
      </c>
      <c r="S8" s="3" t="s">
        <v>12</v>
      </c>
      <c r="T8" s="156"/>
      <c r="U8" s="54"/>
      <c r="V8" s="54"/>
    </row>
    <row r="9" spans="2:98" s="30" customFormat="1">
      <c r="B9" s="155"/>
      <c r="C9" s="160"/>
      <c r="D9" s="161"/>
      <c r="E9" s="162"/>
      <c r="F9" s="162"/>
      <c r="G9" s="54"/>
      <c r="H9" s="4" t="s">
        <v>145</v>
      </c>
      <c r="I9" s="4" t="s">
        <v>146</v>
      </c>
      <c r="J9" s="4" t="s">
        <v>147</v>
      </c>
      <c r="K9" s="4" t="s">
        <v>148</v>
      </c>
      <c r="L9" s="4" t="s">
        <v>149</v>
      </c>
      <c r="M9" s="4" t="s">
        <v>478</v>
      </c>
      <c r="N9" s="258"/>
      <c r="O9" s="70" t="s">
        <v>481</v>
      </c>
      <c r="P9" s="4" t="s">
        <v>482</v>
      </c>
      <c r="Q9" s="4" t="s">
        <v>483</v>
      </c>
      <c r="R9" s="4" t="s">
        <v>484</v>
      </c>
      <c r="S9" s="4" t="s">
        <v>485</v>
      </c>
      <c r="T9" s="156"/>
      <c r="U9" s="54"/>
      <c r="V9" s="54"/>
      <c r="CJ9"/>
      <c r="CK9"/>
      <c r="CL9"/>
      <c r="CM9"/>
      <c r="CN9"/>
      <c r="CO9"/>
      <c r="CP9"/>
      <c r="CQ9"/>
      <c r="CR9"/>
      <c r="CS9"/>
      <c r="CT9"/>
    </row>
    <row r="10" spans="2:98" s="30" customFormat="1">
      <c r="B10" s="155"/>
      <c r="C10" s="54"/>
      <c r="D10" s="28"/>
      <c r="E10" s="27"/>
      <c r="F10" s="27"/>
      <c r="G10" s="54"/>
      <c r="H10" s="76">
        <v>44287</v>
      </c>
      <c r="I10" s="76">
        <v>44652</v>
      </c>
      <c r="J10" s="76">
        <v>45017</v>
      </c>
      <c r="K10" s="76">
        <v>45383</v>
      </c>
      <c r="L10" s="76">
        <v>45748</v>
      </c>
      <c r="M10" s="76">
        <v>46113</v>
      </c>
      <c r="N10" s="258"/>
      <c r="O10" s="77">
        <v>46478</v>
      </c>
      <c r="P10" s="76">
        <v>46844</v>
      </c>
      <c r="Q10" s="76">
        <v>47209</v>
      </c>
      <c r="R10" s="76">
        <v>47574</v>
      </c>
      <c r="S10" s="76">
        <v>47939</v>
      </c>
      <c r="T10" s="156"/>
      <c r="U10" s="54"/>
      <c r="V10" s="54"/>
      <c r="CJ10"/>
      <c r="CK10"/>
      <c r="CL10"/>
      <c r="CM10"/>
      <c r="CN10"/>
      <c r="CO10"/>
      <c r="CP10"/>
      <c r="CQ10"/>
      <c r="CR10"/>
      <c r="CS10"/>
      <c r="CT10"/>
    </row>
    <row r="11" spans="2:98" s="30" customFormat="1">
      <c r="B11" s="155"/>
      <c r="C11" s="46" t="s">
        <v>0</v>
      </c>
      <c r="D11" s="79" t="s">
        <v>599</v>
      </c>
      <c r="E11" s="273"/>
      <c r="F11" s="274"/>
      <c r="G11" s="54"/>
      <c r="H11" s="17"/>
      <c r="I11" s="17"/>
      <c r="J11" s="17"/>
      <c r="K11" s="67"/>
      <c r="L11" s="17"/>
      <c r="M11" s="17"/>
      <c r="N11" s="17"/>
      <c r="O11" s="17"/>
      <c r="P11" s="17"/>
      <c r="Q11" s="67"/>
      <c r="R11" s="17"/>
      <c r="S11" s="17"/>
      <c r="T11" s="156"/>
      <c r="U11" s="54"/>
      <c r="V11" s="54"/>
      <c r="CJ11"/>
      <c r="CK11"/>
      <c r="CL11"/>
      <c r="CM11"/>
      <c r="CN11"/>
      <c r="CO11"/>
      <c r="CP11"/>
      <c r="CQ11"/>
      <c r="CR11"/>
      <c r="CS11"/>
      <c r="CT11"/>
    </row>
    <row r="12" spans="2:98" s="30" customFormat="1">
      <c r="B12" s="155"/>
      <c r="C12" s="134">
        <v>1</v>
      </c>
      <c r="D12" s="13" t="s">
        <v>600</v>
      </c>
      <c r="E12" s="48" t="s">
        <v>60</v>
      </c>
      <c r="F12" s="48" t="s">
        <v>536</v>
      </c>
      <c r="G12" s="54"/>
      <c r="H12" s="275"/>
      <c r="I12" s="275"/>
      <c r="J12" s="275"/>
      <c r="K12" s="275"/>
      <c r="L12" s="276"/>
      <c r="M12" s="276"/>
      <c r="N12" s="277"/>
      <c r="O12" s="276"/>
      <c r="P12" s="276"/>
      <c r="Q12" s="276"/>
      <c r="R12" s="276"/>
      <c r="S12" s="276"/>
      <c r="T12" s="156"/>
      <c r="U12" s="54"/>
      <c r="V12" s="54"/>
      <c r="CJ12"/>
      <c r="CK12"/>
      <c r="CL12"/>
      <c r="CM12"/>
      <c r="CN12"/>
      <c r="CO12"/>
      <c r="CP12"/>
      <c r="CQ12"/>
      <c r="CR12"/>
      <c r="CS12"/>
      <c r="CT12"/>
    </row>
    <row r="13" spans="2:98" s="30" customFormat="1">
      <c r="B13" s="155"/>
      <c r="C13" s="134">
        <f>C12+1</f>
        <v>2</v>
      </c>
      <c r="D13" s="13" t="s">
        <v>601</v>
      </c>
      <c r="E13" s="48" t="s">
        <v>60</v>
      </c>
      <c r="F13" s="48" t="s">
        <v>536</v>
      </c>
      <c r="G13" s="54"/>
      <c r="H13" s="275"/>
      <c r="I13" s="275"/>
      <c r="J13" s="275"/>
      <c r="K13" s="275"/>
      <c r="L13" s="276"/>
      <c r="M13" s="276"/>
      <c r="N13" s="278"/>
      <c r="O13" s="276"/>
      <c r="P13" s="276"/>
      <c r="Q13" s="276"/>
      <c r="R13" s="276"/>
      <c r="S13" s="276"/>
      <c r="T13" s="156"/>
      <c r="U13" s="54"/>
      <c r="V13" s="54"/>
      <c r="CJ13"/>
      <c r="CK13"/>
      <c r="CL13"/>
      <c r="CM13"/>
      <c r="CN13"/>
      <c r="CO13"/>
      <c r="CP13"/>
      <c r="CQ13"/>
      <c r="CR13"/>
      <c r="CS13"/>
      <c r="CT13"/>
    </row>
    <row r="14" spans="2:98" s="30" customFormat="1">
      <c r="B14" s="155"/>
      <c r="C14" s="134">
        <f>C13+1</f>
        <v>3</v>
      </c>
      <c r="D14" s="13" t="s">
        <v>183</v>
      </c>
      <c r="E14" s="48" t="s">
        <v>60</v>
      </c>
      <c r="F14" s="48" t="s">
        <v>536</v>
      </c>
      <c r="G14" s="54"/>
      <c r="H14" s="275"/>
      <c r="I14" s="275"/>
      <c r="J14" s="275"/>
      <c r="K14" s="275"/>
      <c r="L14" s="276"/>
      <c r="M14" s="276"/>
      <c r="N14" s="279"/>
      <c r="O14" s="276"/>
      <c r="P14" s="276"/>
      <c r="Q14" s="276"/>
      <c r="R14" s="276"/>
      <c r="S14" s="276"/>
      <c r="T14" s="156"/>
      <c r="U14" s="54"/>
      <c r="V14" s="54"/>
      <c r="CJ14"/>
      <c r="CK14"/>
      <c r="CL14"/>
      <c r="CM14"/>
      <c r="CN14"/>
      <c r="CO14"/>
      <c r="CP14"/>
      <c r="CQ14"/>
      <c r="CR14"/>
      <c r="CS14"/>
      <c r="CT14"/>
    </row>
    <row r="15" spans="2:98" s="30" customFormat="1">
      <c r="B15" s="62"/>
      <c r="C15" s="134">
        <f>C14+1</f>
        <v>4</v>
      </c>
      <c r="D15" s="13" t="s">
        <v>183</v>
      </c>
      <c r="E15" s="48" t="s">
        <v>60</v>
      </c>
      <c r="F15" s="48" t="s">
        <v>536</v>
      </c>
      <c r="H15" s="275"/>
      <c r="I15" s="275"/>
      <c r="J15" s="275"/>
      <c r="K15" s="275"/>
      <c r="L15" s="276"/>
      <c r="M15" s="276"/>
      <c r="O15" s="276"/>
      <c r="P15" s="276"/>
      <c r="Q15" s="276"/>
      <c r="R15" s="276"/>
      <c r="S15" s="276"/>
      <c r="T15" s="50"/>
    </row>
    <row r="16" spans="2:98" s="30" customFormat="1">
      <c r="B16" s="62"/>
      <c r="C16" s="134">
        <f>C15+1</f>
        <v>5</v>
      </c>
      <c r="D16" s="13" t="s">
        <v>602</v>
      </c>
      <c r="E16" s="48" t="s">
        <v>60</v>
      </c>
      <c r="F16" s="48" t="s">
        <v>536</v>
      </c>
      <c r="H16" s="280">
        <f>SUM(H12:H15)</f>
        <v>0</v>
      </c>
      <c r="I16" s="280">
        <f t="shared" ref="I16:M16" si="0">SUM(I12:I15)</f>
        <v>0</v>
      </c>
      <c r="J16" s="280">
        <f t="shared" si="0"/>
        <v>0</v>
      </c>
      <c r="K16" s="280">
        <f t="shared" si="0"/>
        <v>0</v>
      </c>
      <c r="L16" s="280">
        <f t="shared" si="0"/>
        <v>0</v>
      </c>
      <c r="M16" s="280">
        <f t="shared" si="0"/>
        <v>0</v>
      </c>
      <c r="O16" s="280">
        <f t="shared" ref="O16:S16" si="1">SUM(O12:O15)</f>
        <v>0</v>
      </c>
      <c r="P16" s="280">
        <f t="shared" si="1"/>
        <v>0</v>
      </c>
      <c r="Q16" s="280">
        <f t="shared" si="1"/>
        <v>0</v>
      </c>
      <c r="R16" s="280">
        <f t="shared" si="1"/>
        <v>0</v>
      </c>
      <c r="S16" s="280">
        <f t="shared" si="1"/>
        <v>0</v>
      </c>
      <c r="T16" s="50"/>
    </row>
    <row r="17" spans="2:24" s="30" customFormat="1">
      <c r="B17" s="62"/>
      <c r="D17" s="80"/>
      <c r="T17" s="50"/>
      <c r="X17" s="54"/>
    </row>
    <row r="18" spans="2:24" s="30" customFormat="1">
      <c r="B18" s="62"/>
      <c r="C18" s="46" t="s">
        <v>1</v>
      </c>
      <c r="D18" s="79" t="s">
        <v>603</v>
      </c>
      <c r="E18" s="273"/>
      <c r="F18" s="54"/>
      <c r="T18" s="50"/>
      <c r="X18" s="54"/>
    </row>
    <row r="19" spans="2:24" s="30" customFormat="1">
      <c r="B19" s="62"/>
      <c r="C19" s="134">
        <f>C16+1</f>
        <v>6</v>
      </c>
      <c r="D19" s="13" t="s">
        <v>604</v>
      </c>
      <c r="E19" s="48" t="s">
        <v>60</v>
      </c>
      <c r="F19" s="48" t="s">
        <v>536</v>
      </c>
      <c r="H19" s="275"/>
      <c r="I19" s="275"/>
      <c r="J19" s="275"/>
      <c r="K19" s="275"/>
      <c r="L19" s="276"/>
      <c r="M19" s="276"/>
      <c r="O19" s="276"/>
      <c r="P19" s="276"/>
      <c r="Q19" s="276"/>
      <c r="R19" s="276"/>
      <c r="S19" s="276"/>
      <c r="T19" s="50"/>
      <c r="X19" s="54"/>
    </row>
    <row r="20" spans="2:24" s="30" customFormat="1">
      <c r="B20" s="62"/>
      <c r="C20" s="134">
        <f t="shared" ref="C20:C27" si="2">C19+1</f>
        <v>7</v>
      </c>
      <c r="D20" s="13" t="s">
        <v>605</v>
      </c>
      <c r="E20" s="48" t="s">
        <v>60</v>
      </c>
      <c r="F20" s="48" t="s">
        <v>536</v>
      </c>
      <c r="H20" s="275"/>
      <c r="I20" s="275"/>
      <c r="J20" s="275"/>
      <c r="K20" s="275"/>
      <c r="L20" s="276"/>
      <c r="M20" s="276"/>
      <c r="O20" s="276"/>
      <c r="P20" s="276"/>
      <c r="Q20" s="276"/>
      <c r="R20" s="276"/>
      <c r="S20" s="276"/>
      <c r="T20" s="50"/>
      <c r="X20" s="54"/>
    </row>
    <row r="21" spans="2:24" s="30" customFormat="1">
      <c r="B21" s="62"/>
      <c r="C21" s="134">
        <f t="shared" si="2"/>
        <v>8</v>
      </c>
      <c r="D21" s="13" t="s">
        <v>606</v>
      </c>
      <c r="E21" s="48" t="s">
        <v>60</v>
      </c>
      <c r="F21" s="48" t="s">
        <v>536</v>
      </c>
      <c r="H21" s="275"/>
      <c r="I21" s="275"/>
      <c r="J21" s="275"/>
      <c r="K21" s="275"/>
      <c r="L21" s="276"/>
      <c r="M21" s="276"/>
      <c r="O21" s="276"/>
      <c r="P21" s="276"/>
      <c r="Q21" s="276"/>
      <c r="R21" s="276"/>
      <c r="S21" s="276"/>
      <c r="T21" s="50"/>
    </row>
    <row r="22" spans="2:24" s="30" customFormat="1">
      <c r="B22" s="62"/>
      <c r="C22" s="134">
        <f t="shared" si="2"/>
        <v>9</v>
      </c>
      <c r="D22" s="13" t="s">
        <v>607</v>
      </c>
      <c r="E22" s="48" t="s">
        <v>60</v>
      </c>
      <c r="F22" s="48" t="s">
        <v>536</v>
      </c>
      <c r="H22" s="275"/>
      <c r="I22" s="275"/>
      <c r="J22" s="275"/>
      <c r="K22" s="275"/>
      <c r="L22" s="276"/>
      <c r="M22" s="276"/>
      <c r="O22" s="276"/>
      <c r="P22" s="276"/>
      <c r="Q22" s="276"/>
      <c r="R22" s="276"/>
      <c r="S22" s="276"/>
      <c r="T22" s="50"/>
    </row>
    <row r="23" spans="2:24" s="30" customFormat="1">
      <c r="B23" s="62"/>
      <c r="C23" s="134">
        <f t="shared" si="2"/>
        <v>10</v>
      </c>
      <c r="D23" s="13" t="s">
        <v>608</v>
      </c>
      <c r="E23" s="48" t="s">
        <v>60</v>
      </c>
      <c r="F23" s="48" t="s">
        <v>536</v>
      </c>
      <c r="H23" s="275"/>
      <c r="I23" s="275"/>
      <c r="J23" s="275"/>
      <c r="K23" s="275"/>
      <c r="L23" s="276"/>
      <c r="M23" s="276"/>
      <c r="O23" s="276"/>
      <c r="P23" s="276"/>
      <c r="Q23" s="276"/>
      <c r="R23" s="276"/>
      <c r="S23" s="276"/>
      <c r="T23" s="50"/>
    </row>
    <row r="24" spans="2:24" s="30" customFormat="1">
      <c r="B24" s="62"/>
      <c r="C24" s="134">
        <f t="shared" si="2"/>
        <v>11</v>
      </c>
      <c r="D24" s="13" t="s">
        <v>609</v>
      </c>
      <c r="E24" s="48" t="s">
        <v>60</v>
      </c>
      <c r="F24" s="48" t="s">
        <v>536</v>
      </c>
      <c r="H24" s="275"/>
      <c r="I24" s="275"/>
      <c r="J24" s="275"/>
      <c r="K24" s="275"/>
      <c r="L24" s="276"/>
      <c r="M24" s="276"/>
      <c r="O24" s="276"/>
      <c r="P24" s="276"/>
      <c r="Q24" s="276"/>
      <c r="R24" s="276"/>
      <c r="S24" s="276"/>
      <c r="T24" s="50"/>
    </row>
    <row r="25" spans="2:24" s="30" customFormat="1">
      <c r="B25" s="62"/>
      <c r="C25" s="134">
        <f t="shared" si="2"/>
        <v>12</v>
      </c>
      <c r="D25" s="13" t="s">
        <v>610</v>
      </c>
      <c r="E25" s="48" t="s">
        <v>60</v>
      </c>
      <c r="F25" s="48" t="s">
        <v>536</v>
      </c>
      <c r="H25" s="275"/>
      <c r="I25" s="275"/>
      <c r="J25" s="275"/>
      <c r="K25" s="275"/>
      <c r="L25" s="276"/>
      <c r="M25" s="276"/>
      <c r="O25" s="276"/>
      <c r="P25" s="276"/>
      <c r="Q25" s="276"/>
      <c r="R25" s="276"/>
      <c r="S25" s="276"/>
      <c r="T25" s="50"/>
    </row>
    <row r="26" spans="2:24" s="30" customFormat="1">
      <c r="B26" s="62"/>
      <c r="C26" s="134">
        <f t="shared" si="2"/>
        <v>13</v>
      </c>
      <c r="D26" s="13" t="s">
        <v>611</v>
      </c>
      <c r="E26" s="48" t="s">
        <v>60</v>
      </c>
      <c r="F26" s="48" t="s">
        <v>536</v>
      </c>
      <c r="H26" s="275"/>
      <c r="I26" s="275"/>
      <c r="J26" s="275"/>
      <c r="K26" s="275"/>
      <c r="L26" s="276"/>
      <c r="M26" s="276"/>
      <c r="O26" s="276"/>
      <c r="P26" s="276"/>
      <c r="Q26" s="276"/>
      <c r="R26" s="276"/>
      <c r="S26" s="276"/>
      <c r="T26" s="50"/>
    </row>
    <row r="27" spans="2:24" s="30" customFormat="1">
      <c r="B27" s="62"/>
      <c r="C27" s="134">
        <f t="shared" si="2"/>
        <v>14</v>
      </c>
      <c r="D27" s="13" t="s">
        <v>612</v>
      </c>
      <c r="E27" s="48" t="s">
        <v>60</v>
      </c>
      <c r="F27" s="48" t="s">
        <v>536</v>
      </c>
      <c r="H27" s="281">
        <f>SUM(H19:H26)</f>
        <v>0</v>
      </c>
      <c r="I27" s="281">
        <f t="shared" ref="I27:M27" si="3">SUM(I19:I26)</f>
        <v>0</v>
      </c>
      <c r="J27" s="281">
        <f t="shared" ref="J27:L27" si="4">SUM(J19:J26)</f>
        <v>0</v>
      </c>
      <c r="K27" s="281">
        <f t="shared" si="4"/>
        <v>0</v>
      </c>
      <c r="L27" s="281">
        <f t="shared" si="4"/>
        <v>0</v>
      </c>
      <c r="M27" s="281">
        <f t="shared" si="3"/>
        <v>0</v>
      </c>
      <c r="O27" s="281">
        <f t="shared" ref="O27:S27" si="5">SUM(O19:O26)</f>
        <v>0</v>
      </c>
      <c r="P27" s="281">
        <f t="shared" si="5"/>
        <v>0</v>
      </c>
      <c r="Q27" s="281">
        <f t="shared" si="5"/>
        <v>0</v>
      </c>
      <c r="R27" s="281">
        <f t="shared" si="5"/>
        <v>0</v>
      </c>
      <c r="S27" s="281">
        <f t="shared" si="5"/>
        <v>0</v>
      </c>
      <c r="T27" s="50"/>
    </row>
    <row r="28" spans="2:24" s="30" customFormat="1">
      <c r="B28" s="62"/>
      <c r="C28" s="282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50"/>
    </row>
    <row r="29" spans="2:24" s="30" customFormat="1">
      <c r="B29" s="62"/>
      <c r="C29" s="46" t="s">
        <v>8</v>
      </c>
      <c r="D29" s="317" t="s">
        <v>613</v>
      </c>
      <c r="E29" s="319"/>
      <c r="F29" s="320"/>
      <c r="H29" s="315"/>
      <c r="I29" s="315"/>
      <c r="J29" s="315"/>
      <c r="K29" s="315"/>
      <c r="L29" s="315"/>
      <c r="M29" s="315"/>
      <c r="O29" s="315"/>
      <c r="P29" s="315"/>
      <c r="Q29" s="315"/>
      <c r="R29" s="315"/>
      <c r="S29" s="315"/>
      <c r="T29" s="50"/>
    </row>
    <row r="30" spans="2:24" s="30" customFormat="1">
      <c r="B30" s="62"/>
      <c r="C30" s="110">
        <f>C27+1</f>
        <v>15</v>
      </c>
      <c r="D30" s="313" t="s">
        <v>613</v>
      </c>
      <c r="E30" s="318" t="s">
        <v>60</v>
      </c>
      <c r="F30" s="318" t="s">
        <v>536</v>
      </c>
      <c r="H30" s="314">
        <f>H16+H27</f>
        <v>0</v>
      </c>
      <c r="I30" s="314">
        <f t="shared" ref="I30:S30" si="6">I16+I27</f>
        <v>0</v>
      </c>
      <c r="J30" s="314">
        <f t="shared" si="6"/>
        <v>0</v>
      </c>
      <c r="K30" s="314">
        <f t="shared" si="6"/>
        <v>0</v>
      </c>
      <c r="L30" s="314">
        <f t="shared" si="6"/>
        <v>0</v>
      </c>
      <c r="M30" s="314">
        <f t="shared" si="6"/>
        <v>0</v>
      </c>
      <c r="N30" s="316"/>
      <c r="O30" s="314">
        <f t="shared" si="6"/>
        <v>0</v>
      </c>
      <c r="P30" s="314">
        <f t="shared" si="6"/>
        <v>0</v>
      </c>
      <c r="Q30" s="314">
        <f t="shared" si="6"/>
        <v>0</v>
      </c>
      <c r="R30" s="314">
        <f t="shared" si="6"/>
        <v>0</v>
      </c>
      <c r="S30" s="314">
        <f t="shared" si="6"/>
        <v>0</v>
      </c>
      <c r="T30" s="50"/>
    </row>
    <row r="31" spans="2:24" s="30" customFormat="1">
      <c r="B31" s="62"/>
      <c r="D31" s="80"/>
      <c r="H31" s="95"/>
      <c r="I31" s="95"/>
      <c r="J31" s="95"/>
      <c r="K31" s="95"/>
      <c r="L31" s="95"/>
      <c r="M31" s="95"/>
      <c r="O31" s="95"/>
      <c r="P31" s="95"/>
      <c r="Q31" s="95"/>
      <c r="R31" s="95"/>
      <c r="S31" s="95"/>
      <c r="T31" s="50"/>
    </row>
    <row r="32" spans="2:24" s="30" customFormat="1">
      <c r="B32" s="62"/>
      <c r="C32" s="46" t="s">
        <v>9</v>
      </c>
      <c r="D32" s="79" t="s">
        <v>614</v>
      </c>
      <c r="E32" s="273"/>
      <c r="F32" s="54"/>
      <c r="H32" s="95"/>
      <c r="I32" s="95"/>
      <c r="J32" s="95"/>
      <c r="K32" s="95"/>
      <c r="L32" s="95"/>
      <c r="M32" s="95"/>
      <c r="O32" s="95"/>
      <c r="P32" s="95"/>
      <c r="Q32" s="95"/>
      <c r="R32" s="95"/>
      <c r="S32" s="95"/>
      <c r="T32" s="50"/>
    </row>
    <row r="33" spans="2:20" s="30" customFormat="1">
      <c r="B33" s="62"/>
      <c r="C33" s="134">
        <f>C30+1</f>
        <v>16</v>
      </c>
      <c r="D33" s="13" t="s">
        <v>615</v>
      </c>
      <c r="E33" s="48" t="s">
        <v>60</v>
      </c>
      <c r="F33" s="48" t="s">
        <v>536</v>
      </c>
      <c r="H33" s="275"/>
      <c r="I33" s="275"/>
      <c r="J33" s="275"/>
      <c r="K33" s="275"/>
      <c r="L33" s="276"/>
      <c r="M33" s="276"/>
      <c r="O33" s="276"/>
      <c r="P33" s="276"/>
      <c r="Q33" s="276"/>
      <c r="R33" s="276"/>
      <c r="S33" s="276"/>
      <c r="T33" s="50"/>
    </row>
    <row r="34" spans="2:20" s="30" customFormat="1">
      <c r="B34" s="62"/>
      <c r="C34" s="134">
        <f t="shared" ref="C34:C43" si="7">C33+1</f>
        <v>17</v>
      </c>
      <c r="D34" s="13" t="s">
        <v>616</v>
      </c>
      <c r="E34" s="48" t="s">
        <v>60</v>
      </c>
      <c r="F34" s="48" t="s">
        <v>536</v>
      </c>
      <c r="H34" s="275"/>
      <c r="I34" s="275"/>
      <c r="J34" s="275"/>
      <c r="K34" s="275"/>
      <c r="L34" s="276"/>
      <c r="M34" s="276"/>
      <c r="O34" s="276"/>
      <c r="P34" s="276"/>
      <c r="Q34" s="276"/>
      <c r="R34" s="276"/>
      <c r="S34" s="276"/>
      <c r="T34" s="50"/>
    </row>
    <row r="35" spans="2:20" s="30" customFormat="1">
      <c r="B35" s="62"/>
      <c r="C35" s="134">
        <f t="shared" si="7"/>
        <v>18</v>
      </c>
      <c r="D35" s="13" t="s">
        <v>617</v>
      </c>
      <c r="E35" s="48" t="s">
        <v>60</v>
      </c>
      <c r="F35" s="48" t="s">
        <v>536</v>
      </c>
      <c r="H35" s="275"/>
      <c r="I35" s="275"/>
      <c r="J35" s="275"/>
      <c r="K35" s="275"/>
      <c r="L35" s="276"/>
      <c r="M35" s="276"/>
      <c r="O35" s="276"/>
      <c r="P35" s="276"/>
      <c r="Q35" s="276"/>
      <c r="R35" s="276"/>
      <c r="S35" s="276"/>
      <c r="T35" s="50"/>
    </row>
    <row r="36" spans="2:20" s="30" customFormat="1">
      <c r="B36" s="62"/>
      <c r="C36" s="282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50"/>
    </row>
    <row r="37" spans="2:20" s="30" customFormat="1">
      <c r="B37" s="62"/>
      <c r="C37" s="46" t="s">
        <v>10</v>
      </c>
      <c r="D37" s="111" t="s">
        <v>618</v>
      </c>
      <c r="E37" s="321"/>
      <c r="F37" s="321"/>
      <c r="H37" s="315"/>
      <c r="I37" s="315"/>
      <c r="J37" s="315"/>
      <c r="K37" s="315"/>
      <c r="L37" s="315"/>
      <c r="M37" s="315"/>
      <c r="O37" s="315"/>
      <c r="P37" s="315"/>
      <c r="Q37" s="315"/>
      <c r="R37" s="315"/>
      <c r="S37" s="315"/>
      <c r="T37" s="50"/>
    </row>
    <row r="38" spans="2:20" s="30" customFormat="1">
      <c r="B38" s="62"/>
      <c r="C38" s="110">
        <f>C35+1</f>
        <v>19</v>
      </c>
      <c r="D38" s="313" t="s">
        <v>618</v>
      </c>
      <c r="E38" s="318" t="s">
        <v>60</v>
      </c>
      <c r="F38" s="318" t="s">
        <v>536</v>
      </c>
      <c r="G38" s="322"/>
      <c r="H38" s="314">
        <f>H30+SUM(H33:H35)</f>
        <v>0</v>
      </c>
      <c r="I38" s="314">
        <f t="shared" ref="I38:S38" si="8">I30+SUM(I33:I35)</f>
        <v>0</v>
      </c>
      <c r="J38" s="314">
        <f t="shared" si="8"/>
        <v>0</v>
      </c>
      <c r="K38" s="314">
        <f t="shared" si="8"/>
        <v>0</v>
      </c>
      <c r="L38" s="314">
        <f t="shared" si="8"/>
        <v>0</v>
      </c>
      <c r="M38" s="314">
        <f t="shared" si="8"/>
        <v>0</v>
      </c>
      <c r="N38" s="323"/>
      <c r="O38" s="314">
        <f t="shared" si="8"/>
        <v>0</v>
      </c>
      <c r="P38" s="314">
        <f t="shared" si="8"/>
        <v>0</v>
      </c>
      <c r="Q38" s="314">
        <f t="shared" si="8"/>
        <v>0</v>
      </c>
      <c r="R38" s="314">
        <f t="shared" si="8"/>
        <v>0</v>
      </c>
      <c r="S38" s="314">
        <f t="shared" si="8"/>
        <v>0</v>
      </c>
      <c r="T38" s="50"/>
    </row>
    <row r="39" spans="2:20" s="30" customFormat="1">
      <c r="B39" s="62"/>
      <c r="D39" s="80"/>
      <c r="H39" s="95"/>
      <c r="I39" s="95"/>
      <c r="J39" s="95"/>
      <c r="K39" s="95"/>
      <c r="L39" s="95"/>
      <c r="M39" s="95"/>
      <c r="O39" s="95"/>
      <c r="P39" s="95"/>
      <c r="Q39" s="95"/>
      <c r="R39" s="95"/>
      <c r="S39" s="95"/>
      <c r="T39" s="50"/>
    </row>
    <row r="40" spans="2:20" s="30" customFormat="1">
      <c r="B40" s="62"/>
      <c r="C40" s="46" t="s">
        <v>11</v>
      </c>
      <c r="D40" s="79" t="s">
        <v>619</v>
      </c>
      <c r="E40" s="273"/>
      <c r="F40" s="54"/>
      <c r="H40" s="95"/>
      <c r="I40" s="95"/>
      <c r="J40" s="95"/>
      <c r="K40" s="95"/>
      <c r="L40" s="95"/>
      <c r="M40" s="95"/>
      <c r="O40" s="95"/>
      <c r="P40" s="95"/>
      <c r="Q40" s="95"/>
      <c r="R40" s="95"/>
      <c r="S40" s="95"/>
      <c r="T40" s="50"/>
    </row>
    <row r="41" spans="2:20" s="30" customFormat="1">
      <c r="B41" s="62"/>
      <c r="C41" s="134">
        <f>C38+1</f>
        <v>20</v>
      </c>
      <c r="D41" s="13" t="s">
        <v>620</v>
      </c>
      <c r="E41" s="48" t="s">
        <v>60</v>
      </c>
      <c r="F41" s="48" t="s">
        <v>536</v>
      </c>
      <c r="H41" s="275"/>
      <c r="I41" s="275"/>
      <c r="J41" s="275"/>
      <c r="K41" s="275"/>
      <c r="L41" s="276"/>
      <c r="M41" s="276"/>
      <c r="O41" s="276"/>
      <c r="P41" s="276"/>
      <c r="Q41" s="276"/>
      <c r="R41" s="276"/>
      <c r="S41" s="276"/>
      <c r="T41" s="50"/>
    </row>
    <row r="42" spans="2:20" s="30" customFormat="1">
      <c r="B42" s="62"/>
      <c r="C42" s="134">
        <f t="shared" si="7"/>
        <v>21</v>
      </c>
      <c r="D42" s="13" t="s">
        <v>621</v>
      </c>
      <c r="E42" s="48" t="s">
        <v>60</v>
      </c>
      <c r="F42" s="48" t="s">
        <v>536</v>
      </c>
      <c r="H42" s="275"/>
      <c r="I42" s="275"/>
      <c r="J42" s="275"/>
      <c r="K42" s="275"/>
      <c r="L42" s="276"/>
      <c r="M42" s="276"/>
      <c r="O42" s="276"/>
      <c r="P42" s="276"/>
      <c r="Q42" s="276"/>
      <c r="R42" s="276"/>
      <c r="S42" s="276"/>
      <c r="T42" s="50"/>
    </row>
    <row r="43" spans="2:20" s="30" customFormat="1">
      <c r="B43" s="62"/>
      <c r="C43" s="134">
        <f t="shared" si="7"/>
        <v>22</v>
      </c>
      <c r="D43" s="13" t="s">
        <v>622</v>
      </c>
      <c r="E43" s="48" t="s">
        <v>60</v>
      </c>
      <c r="F43" s="48" t="s">
        <v>536</v>
      </c>
      <c r="H43" s="280">
        <f>SUM(H41:H42)</f>
        <v>0</v>
      </c>
      <c r="I43" s="280">
        <f t="shared" ref="I43:M43" si="9">SUM(I41:I42)</f>
        <v>0</v>
      </c>
      <c r="J43" s="280">
        <f t="shared" si="9"/>
        <v>0</v>
      </c>
      <c r="K43" s="280">
        <f t="shared" si="9"/>
        <v>0</v>
      </c>
      <c r="L43" s="280">
        <f t="shared" si="9"/>
        <v>0</v>
      </c>
      <c r="M43" s="280">
        <f t="shared" si="9"/>
        <v>0</v>
      </c>
      <c r="O43" s="280">
        <f t="shared" ref="O43:S43" si="10">SUM(O41:O42)</f>
        <v>0</v>
      </c>
      <c r="P43" s="280">
        <f t="shared" si="10"/>
        <v>0</v>
      </c>
      <c r="Q43" s="280">
        <f t="shared" si="10"/>
        <v>0</v>
      </c>
      <c r="R43" s="280">
        <f t="shared" si="10"/>
        <v>0</v>
      </c>
      <c r="S43" s="280">
        <f t="shared" si="10"/>
        <v>0</v>
      </c>
      <c r="T43" s="50"/>
    </row>
    <row r="44" spans="2:20" s="30" customFormat="1">
      <c r="B44" s="62"/>
      <c r="C44" s="282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50"/>
    </row>
    <row r="45" spans="2:20" s="30" customFormat="1">
      <c r="B45" s="62"/>
      <c r="C45" s="46" t="s">
        <v>288</v>
      </c>
      <c r="D45" s="79" t="s">
        <v>623</v>
      </c>
      <c r="E45" s="273"/>
      <c r="F45" s="54"/>
      <c r="H45" s="95"/>
      <c r="I45" s="95"/>
      <c r="J45" s="95"/>
      <c r="K45" s="95"/>
      <c r="L45" s="95"/>
      <c r="M45" s="95"/>
      <c r="O45" s="95"/>
      <c r="P45" s="95"/>
      <c r="Q45" s="95"/>
      <c r="R45" s="95"/>
      <c r="S45" s="95"/>
      <c r="T45" s="50"/>
    </row>
    <row r="46" spans="2:20" s="30" customFormat="1">
      <c r="B46" s="62"/>
      <c r="C46" s="134">
        <f>C43+1</f>
        <v>23</v>
      </c>
      <c r="D46" s="13" t="s">
        <v>624</v>
      </c>
      <c r="E46" s="48" t="s">
        <v>60</v>
      </c>
      <c r="F46" s="48" t="s">
        <v>536</v>
      </c>
      <c r="H46" s="275"/>
      <c r="I46" s="275"/>
      <c r="J46" s="275"/>
      <c r="K46" s="275"/>
      <c r="L46" s="276"/>
      <c r="M46" s="276"/>
      <c r="O46" s="276"/>
      <c r="P46" s="276"/>
      <c r="Q46" s="276"/>
      <c r="R46" s="276"/>
      <c r="S46" s="276"/>
      <c r="T46" s="50"/>
    </row>
    <row r="47" spans="2:20" s="30" customFormat="1">
      <c r="B47" s="62"/>
      <c r="C47" s="134">
        <f t="shared" ref="C47:C50" si="11">C46+1</f>
        <v>24</v>
      </c>
      <c r="D47" s="13" t="s">
        <v>625</v>
      </c>
      <c r="E47" s="48" t="s">
        <v>60</v>
      </c>
      <c r="F47" s="48" t="s">
        <v>536</v>
      </c>
      <c r="H47" s="275"/>
      <c r="I47" s="275"/>
      <c r="J47" s="275"/>
      <c r="K47" s="275"/>
      <c r="L47" s="276"/>
      <c r="M47" s="276"/>
      <c r="O47" s="276"/>
      <c r="P47" s="276"/>
      <c r="Q47" s="276"/>
      <c r="R47" s="276"/>
      <c r="S47" s="276"/>
      <c r="T47" s="50"/>
    </row>
    <row r="48" spans="2:20" s="30" customFormat="1">
      <c r="B48" s="62"/>
      <c r="C48" s="134">
        <f t="shared" si="11"/>
        <v>25</v>
      </c>
      <c r="D48" s="13" t="s">
        <v>626</v>
      </c>
      <c r="E48" s="48" t="s">
        <v>60</v>
      </c>
      <c r="F48" s="48" t="s">
        <v>536</v>
      </c>
      <c r="H48" s="275"/>
      <c r="I48" s="275"/>
      <c r="J48" s="275"/>
      <c r="K48" s="275"/>
      <c r="L48" s="276"/>
      <c r="M48" s="276"/>
      <c r="O48" s="276"/>
      <c r="P48" s="276"/>
      <c r="Q48" s="276"/>
      <c r="R48" s="276"/>
      <c r="S48" s="276"/>
      <c r="T48" s="50"/>
    </row>
    <row r="49" spans="2:20" s="30" customFormat="1">
      <c r="B49" s="62"/>
      <c r="C49" s="134">
        <f t="shared" si="11"/>
        <v>26</v>
      </c>
      <c r="D49" s="13" t="s">
        <v>627</v>
      </c>
      <c r="E49" s="48" t="s">
        <v>60</v>
      </c>
      <c r="F49" s="48" t="s">
        <v>536</v>
      </c>
      <c r="H49" s="275"/>
      <c r="I49" s="275"/>
      <c r="J49" s="275"/>
      <c r="K49" s="275"/>
      <c r="L49" s="276"/>
      <c r="M49" s="276"/>
      <c r="O49" s="276"/>
      <c r="P49" s="276"/>
      <c r="Q49" s="276"/>
      <c r="R49" s="276"/>
      <c r="S49" s="276"/>
      <c r="T49" s="50"/>
    </row>
    <row r="50" spans="2:20" s="30" customFormat="1">
      <c r="B50" s="62"/>
      <c r="C50" s="134">
        <f t="shared" si="11"/>
        <v>27</v>
      </c>
      <c r="D50" s="13" t="s">
        <v>628</v>
      </c>
      <c r="E50" s="48" t="s">
        <v>60</v>
      </c>
      <c r="F50" s="48" t="s">
        <v>536</v>
      </c>
      <c r="H50" s="280">
        <f>SUM(H46:H49)</f>
        <v>0</v>
      </c>
      <c r="I50" s="280">
        <f t="shared" ref="I50:M50" si="12">SUM(I46:I49)</f>
        <v>0</v>
      </c>
      <c r="J50" s="280">
        <f t="shared" ref="J50:K50" si="13">SUM(J46:J49)</f>
        <v>0</v>
      </c>
      <c r="K50" s="280">
        <f t="shared" si="13"/>
        <v>0</v>
      </c>
      <c r="L50" s="280">
        <f t="shared" si="12"/>
        <v>0</v>
      </c>
      <c r="M50" s="280">
        <f t="shared" si="12"/>
        <v>0</v>
      </c>
      <c r="O50" s="280">
        <f t="shared" ref="O50:S50" si="14">SUM(O46:O49)</f>
        <v>0</v>
      </c>
      <c r="P50" s="280">
        <f t="shared" si="14"/>
        <v>0</v>
      </c>
      <c r="Q50" s="280">
        <f t="shared" si="14"/>
        <v>0</v>
      </c>
      <c r="R50" s="280">
        <f t="shared" si="14"/>
        <v>0</v>
      </c>
      <c r="S50" s="280">
        <f t="shared" si="14"/>
        <v>0</v>
      </c>
      <c r="T50" s="50"/>
    </row>
    <row r="51" spans="2:20" s="30" customFormat="1">
      <c r="B51" s="62"/>
      <c r="C51" s="282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50"/>
    </row>
    <row r="52" spans="2:20" s="30" customFormat="1">
      <c r="B52" s="62"/>
      <c r="C52" s="46" t="s">
        <v>567</v>
      </c>
      <c r="D52" s="111" t="s">
        <v>629</v>
      </c>
      <c r="E52" s="320"/>
      <c r="F52" s="321"/>
      <c r="H52" s="315"/>
      <c r="I52" s="315"/>
      <c r="J52" s="315"/>
      <c r="K52" s="315"/>
      <c r="L52" s="315"/>
      <c r="M52" s="315"/>
      <c r="O52" s="315"/>
      <c r="P52" s="315"/>
      <c r="Q52" s="315"/>
      <c r="R52" s="315"/>
      <c r="S52" s="315"/>
      <c r="T52" s="50"/>
    </row>
    <row r="53" spans="2:20" s="30" customFormat="1">
      <c r="B53" s="62"/>
      <c r="C53" s="110">
        <f>C50+1</f>
        <v>28</v>
      </c>
      <c r="D53" s="313" t="s">
        <v>629</v>
      </c>
      <c r="E53" s="318" t="s">
        <v>60</v>
      </c>
      <c r="F53" s="318" t="s">
        <v>536</v>
      </c>
      <c r="G53" s="323"/>
      <c r="H53" s="314">
        <f>H38+H43+H50</f>
        <v>0</v>
      </c>
      <c r="I53" s="314">
        <f t="shared" ref="I53:S53" si="15">I38+I43+I50</f>
        <v>0</v>
      </c>
      <c r="J53" s="314">
        <f t="shared" si="15"/>
        <v>0</v>
      </c>
      <c r="K53" s="314">
        <f t="shared" si="15"/>
        <v>0</v>
      </c>
      <c r="L53" s="314">
        <f t="shared" si="15"/>
        <v>0</v>
      </c>
      <c r="M53" s="314">
        <f t="shared" si="15"/>
        <v>0</v>
      </c>
      <c r="N53" s="323"/>
      <c r="O53" s="314">
        <f t="shared" si="15"/>
        <v>0</v>
      </c>
      <c r="P53" s="314">
        <f t="shared" si="15"/>
        <v>0</v>
      </c>
      <c r="Q53" s="314">
        <f t="shared" si="15"/>
        <v>0</v>
      </c>
      <c r="R53" s="314">
        <f t="shared" si="15"/>
        <v>0</v>
      </c>
      <c r="S53" s="314">
        <f t="shared" si="15"/>
        <v>0</v>
      </c>
      <c r="T53" s="50"/>
    </row>
    <row r="54" spans="2:20" s="30" customFormat="1">
      <c r="B54" s="62"/>
      <c r="D54" s="80"/>
      <c r="H54" s="95"/>
      <c r="I54" s="95"/>
      <c r="J54" s="95"/>
      <c r="K54" s="95"/>
      <c r="L54" s="95"/>
      <c r="M54" s="95"/>
      <c r="O54" s="95"/>
      <c r="P54" s="95"/>
      <c r="Q54" s="95"/>
      <c r="R54" s="95"/>
      <c r="S54" s="95"/>
      <c r="T54" s="50"/>
    </row>
    <row r="55" spans="2:20" s="30" customFormat="1">
      <c r="B55" s="62"/>
      <c r="C55" s="46" t="s">
        <v>569</v>
      </c>
      <c r="D55" s="79" t="s">
        <v>630</v>
      </c>
      <c r="E55" s="273"/>
      <c r="F55" s="54"/>
      <c r="H55" s="95"/>
      <c r="I55" s="95"/>
      <c r="J55" s="95"/>
      <c r="K55" s="95"/>
      <c r="L55" s="95"/>
      <c r="M55" s="95"/>
      <c r="O55" s="95"/>
      <c r="P55" s="95"/>
      <c r="Q55" s="95"/>
      <c r="R55" s="95"/>
      <c r="S55" s="95"/>
      <c r="T55" s="50"/>
    </row>
    <row r="56" spans="2:20" s="30" customFormat="1">
      <c r="B56" s="62"/>
      <c r="C56" s="134">
        <f>C53+1</f>
        <v>29</v>
      </c>
      <c r="D56" s="13" t="s">
        <v>631</v>
      </c>
      <c r="E56" s="48" t="s">
        <v>60</v>
      </c>
      <c r="F56" s="48" t="s">
        <v>536</v>
      </c>
      <c r="H56" s="275"/>
      <c r="I56" s="275"/>
      <c r="J56" s="275"/>
      <c r="K56" s="275"/>
      <c r="L56" s="276"/>
      <c r="M56" s="276"/>
      <c r="O56" s="276"/>
      <c r="P56" s="276"/>
      <c r="Q56" s="276"/>
      <c r="R56" s="276"/>
      <c r="S56" s="276"/>
      <c r="T56" s="50"/>
    </row>
    <row r="57" spans="2:20" s="30" customFormat="1">
      <c r="B57" s="62"/>
      <c r="C57" s="134">
        <f>C56+1</f>
        <v>30</v>
      </c>
      <c r="D57" s="13" t="s">
        <v>632</v>
      </c>
      <c r="E57" s="48" t="s">
        <v>60</v>
      </c>
      <c r="F57" s="48" t="s">
        <v>536</v>
      </c>
      <c r="H57" s="281">
        <f>H53+H56</f>
        <v>0</v>
      </c>
      <c r="I57" s="281">
        <f t="shared" ref="I57:M57" si="16">I53+I56</f>
        <v>0</v>
      </c>
      <c r="J57" s="281">
        <f t="shared" si="16"/>
        <v>0</v>
      </c>
      <c r="K57" s="281">
        <f t="shared" si="16"/>
        <v>0</v>
      </c>
      <c r="L57" s="281">
        <f t="shared" si="16"/>
        <v>0</v>
      </c>
      <c r="M57" s="281">
        <f t="shared" si="16"/>
        <v>0</v>
      </c>
      <c r="O57" s="281">
        <f>O53+O56</f>
        <v>0</v>
      </c>
      <c r="P57" s="281">
        <f t="shared" ref="P57:S57" si="17">P53+P56</f>
        <v>0</v>
      </c>
      <c r="Q57" s="281">
        <f t="shared" si="17"/>
        <v>0</v>
      </c>
      <c r="R57" s="281">
        <f t="shared" si="17"/>
        <v>0</v>
      </c>
      <c r="S57" s="281">
        <f t="shared" si="17"/>
        <v>0</v>
      </c>
      <c r="T57" s="50"/>
    </row>
    <row r="58" spans="2:20" s="30" customFormat="1" ht="16" thickBot="1">
      <c r="B58" s="51"/>
      <c r="C58" s="52"/>
      <c r="D58" s="89"/>
      <c r="E58" s="89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</row>
    <row r="59" spans="2:20" s="30" customFormat="1">
      <c r="D59" s="80"/>
      <c r="E59" s="80"/>
    </row>
    <row r="60" spans="2:20" s="30" customFormat="1"/>
    <row r="61" spans="2:20" s="30" customFormat="1"/>
    <row r="62" spans="2:20" s="30" customFormat="1"/>
    <row r="63" spans="2:20" s="30" customFormat="1"/>
    <row r="64" spans="2:20" s="30" customFormat="1"/>
    <row r="65" spans="4:5" s="30" customFormat="1"/>
    <row r="66" spans="4:5" s="30" customFormat="1"/>
    <row r="67" spans="4:5" s="30" customFormat="1"/>
    <row r="68" spans="4:5" s="30" customFormat="1"/>
    <row r="69" spans="4:5" s="30" customFormat="1"/>
    <row r="70" spans="4:5" s="30" customFormat="1"/>
    <row r="71" spans="4:5" s="30" customFormat="1"/>
    <row r="72" spans="4:5" s="30" customFormat="1"/>
    <row r="73" spans="4:5" s="30" customFormat="1"/>
    <row r="74" spans="4:5" s="30" customFormat="1"/>
    <row r="75" spans="4:5" s="30" customFormat="1"/>
    <row r="76" spans="4:5" s="30" customFormat="1"/>
    <row r="77" spans="4:5" s="30" customFormat="1"/>
    <row r="78" spans="4:5" s="30" customFormat="1">
      <c r="D78" s="80"/>
      <c r="E78" s="80"/>
    </row>
    <row r="79" spans="4:5" s="30" customFormat="1">
      <c r="D79" s="80"/>
      <c r="E79" s="80"/>
    </row>
    <row r="80" spans="4:5" s="30" customFormat="1">
      <c r="D80" s="80"/>
      <c r="E80" s="80"/>
    </row>
    <row r="81" spans="4:5" s="30" customFormat="1">
      <c r="D81" s="80"/>
      <c r="E81" s="80"/>
    </row>
    <row r="82" spans="4:5" s="30" customFormat="1">
      <c r="D82" s="80"/>
      <c r="E82" s="80"/>
    </row>
    <row r="83" spans="4:5" s="30" customFormat="1">
      <c r="D83" s="80"/>
      <c r="E83" s="80"/>
    </row>
    <row r="84" spans="4:5" s="30" customFormat="1">
      <c r="D84" s="80"/>
      <c r="E84" s="80"/>
    </row>
    <row r="85" spans="4:5" s="30" customFormat="1">
      <c r="D85" s="80"/>
      <c r="E85" s="80"/>
    </row>
    <row r="86" spans="4:5" s="30" customFormat="1">
      <c r="D86" s="80"/>
      <c r="E86" s="80"/>
    </row>
    <row r="87" spans="4:5" s="30" customFormat="1">
      <c r="D87" s="80"/>
      <c r="E87" s="80"/>
    </row>
    <row r="88" spans="4:5" s="30" customFormat="1">
      <c r="D88" s="80"/>
      <c r="E88" s="80"/>
    </row>
    <row r="89" spans="4:5" s="30" customFormat="1">
      <c r="D89" s="80"/>
      <c r="E89" s="80"/>
    </row>
    <row r="90" spans="4:5" s="30" customFormat="1">
      <c r="D90" s="80"/>
      <c r="E90" s="80"/>
    </row>
    <row r="91" spans="4:5" s="30" customFormat="1">
      <c r="D91" s="80"/>
      <c r="E91" s="80"/>
    </row>
    <row r="92" spans="4:5" s="30" customFormat="1">
      <c r="D92" s="80"/>
      <c r="E92" s="80"/>
    </row>
    <row r="93" spans="4:5" s="30" customFormat="1">
      <c r="D93" s="80"/>
      <c r="E93" s="80"/>
    </row>
    <row r="94" spans="4:5" s="30" customFormat="1">
      <c r="D94" s="80"/>
      <c r="E94" s="80"/>
    </row>
    <row r="95" spans="4:5" s="30" customFormat="1">
      <c r="D95" s="80"/>
      <c r="E95" s="80"/>
    </row>
    <row r="96" spans="4:5" s="30" customFormat="1">
      <c r="D96" s="80"/>
      <c r="E96" s="80"/>
    </row>
    <row r="97" spans="4:5" s="30" customFormat="1">
      <c r="D97" s="80"/>
      <c r="E97" s="80"/>
    </row>
    <row r="98" spans="4:5" s="30" customFormat="1">
      <c r="D98" s="80"/>
      <c r="E98" s="80"/>
    </row>
    <row r="99" spans="4:5" s="30" customFormat="1">
      <c r="D99" s="80"/>
      <c r="E99" s="80"/>
    </row>
    <row r="100" spans="4:5" s="30" customFormat="1">
      <c r="D100" s="80"/>
      <c r="E100" s="80"/>
    </row>
    <row r="101" spans="4:5" s="30" customFormat="1">
      <c r="D101" s="80"/>
      <c r="E101" s="80"/>
    </row>
    <row r="102" spans="4:5" s="30" customFormat="1">
      <c r="D102" s="80"/>
      <c r="E102" s="80"/>
    </row>
    <row r="103" spans="4:5" s="30" customFormat="1">
      <c r="D103" s="80"/>
      <c r="E103" s="80"/>
    </row>
    <row r="104" spans="4:5" s="30" customFormat="1">
      <c r="D104" s="80"/>
      <c r="E104" s="80"/>
    </row>
    <row r="105" spans="4:5" s="30" customFormat="1">
      <c r="D105" s="80"/>
      <c r="E105" s="80"/>
    </row>
    <row r="106" spans="4:5" s="30" customFormat="1">
      <c r="D106" s="80"/>
      <c r="E106" s="80"/>
    </row>
    <row r="107" spans="4:5" s="30" customFormat="1">
      <c r="D107" s="80"/>
      <c r="E107" s="80"/>
    </row>
    <row r="108" spans="4:5" s="30" customFormat="1">
      <c r="D108" s="80"/>
      <c r="E108" s="80"/>
    </row>
    <row r="109" spans="4:5" s="30" customFormat="1">
      <c r="D109" s="80"/>
      <c r="E109" s="80"/>
    </row>
    <row r="110" spans="4:5" s="30" customFormat="1">
      <c r="D110" s="80"/>
      <c r="E110" s="80"/>
    </row>
    <row r="111" spans="4:5" s="30" customFormat="1">
      <c r="D111" s="80"/>
      <c r="E111" s="80"/>
    </row>
    <row r="112" spans="4:5" s="30" customFormat="1">
      <c r="D112" s="80"/>
      <c r="E112" s="80"/>
    </row>
    <row r="113" spans="4:5" s="30" customFormat="1">
      <c r="D113" s="80"/>
      <c r="E113" s="80"/>
    </row>
    <row r="114" spans="4:5" s="30" customFormat="1">
      <c r="D114" s="80"/>
      <c r="E114" s="80"/>
    </row>
    <row r="115" spans="4:5" s="30" customFormat="1">
      <c r="D115" s="80"/>
      <c r="E115" s="80"/>
    </row>
    <row r="116" spans="4:5" s="30" customFormat="1">
      <c r="D116" s="80"/>
      <c r="E116" s="80"/>
    </row>
    <row r="117" spans="4:5" s="30" customFormat="1">
      <c r="D117" s="80"/>
      <c r="E117" s="80"/>
    </row>
    <row r="118" spans="4:5" s="30" customFormat="1">
      <c r="D118" s="80"/>
      <c r="E118" s="80"/>
    </row>
    <row r="119" spans="4:5" s="30" customFormat="1">
      <c r="D119" s="80"/>
      <c r="E119" s="80"/>
    </row>
    <row r="120" spans="4:5" s="30" customFormat="1">
      <c r="D120" s="80"/>
      <c r="E120" s="80"/>
    </row>
    <row r="121" spans="4:5" s="30" customFormat="1">
      <c r="D121" s="80"/>
      <c r="E121" s="80"/>
    </row>
    <row r="122" spans="4:5" s="30" customFormat="1">
      <c r="D122" s="80"/>
      <c r="E122" s="80"/>
    </row>
    <row r="123" spans="4:5" s="30" customFormat="1">
      <c r="D123" s="80"/>
      <c r="E123" s="80"/>
    </row>
    <row r="124" spans="4:5" s="30" customFormat="1">
      <c r="D124" s="80"/>
      <c r="E124" s="80"/>
    </row>
    <row r="125" spans="4:5" s="30" customFormat="1">
      <c r="D125" s="80"/>
      <c r="E125" s="80"/>
    </row>
    <row r="126" spans="4:5" s="30" customFormat="1">
      <c r="D126" s="80"/>
      <c r="E126" s="80"/>
    </row>
    <row r="127" spans="4:5" s="30" customFormat="1">
      <c r="D127" s="80"/>
      <c r="E127" s="80"/>
    </row>
    <row r="128" spans="4:5" s="30" customFormat="1">
      <c r="D128" s="80"/>
      <c r="E128" s="80"/>
    </row>
    <row r="129" spans="4:5" s="30" customFormat="1">
      <c r="D129" s="80"/>
      <c r="E129" s="80"/>
    </row>
    <row r="130" spans="4:5" s="30" customFormat="1">
      <c r="D130" s="80"/>
      <c r="E130" s="80"/>
    </row>
    <row r="131" spans="4:5" s="30" customFormat="1">
      <c r="D131" s="80"/>
      <c r="E131" s="80"/>
    </row>
    <row r="132" spans="4:5" s="30" customFormat="1">
      <c r="D132" s="80"/>
      <c r="E132" s="80"/>
    </row>
    <row r="133" spans="4:5" s="30" customFormat="1">
      <c r="D133" s="80"/>
      <c r="E133" s="80"/>
    </row>
    <row r="134" spans="4:5" s="30" customFormat="1">
      <c r="D134" s="80"/>
      <c r="E134" s="80"/>
    </row>
    <row r="135" spans="4:5" s="30" customFormat="1">
      <c r="D135" s="80"/>
      <c r="E135" s="80"/>
    </row>
    <row r="136" spans="4:5" s="30" customFormat="1">
      <c r="D136" s="80"/>
      <c r="E136" s="80"/>
    </row>
    <row r="137" spans="4:5" s="30" customFormat="1">
      <c r="D137" s="80"/>
      <c r="E137" s="80"/>
    </row>
    <row r="138" spans="4:5" s="30" customFormat="1">
      <c r="D138" s="80"/>
      <c r="E138" s="80"/>
    </row>
    <row r="139" spans="4:5" s="30" customFormat="1">
      <c r="D139" s="80"/>
      <c r="E139" s="80"/>
    </row>
    <row r="140" spans="4:5" s="30" customFormat="1">
      <c r="D140" s="80"/>
      <c r="E140" s="80"/>
    </row>
    <row r="141" spans="4:5" s="30" customFormat="1">
      <c r="D141" s="80"/>
      <c r="E141" s="80"/>
    </row>
    <row r="142" spans="4:5" s="30" customFormat="1">
      <c r="D142" s="80"/>
      <c r="E142" s="80"/>
    </row>
    <row r="143" spans="4:5" s="30" customFormat="1">
      <c r="D143" s="80"/>
      <c r="E143" s="80"/>
    </row>
    <row r="144" spans="4:5" s="30" customFormat="1">
      <c r="D144" s="80"/>
      <c r="E144" s="80"/>
    </row>
    <row r="145" spans="4:5" s="30" customFormat="1">
      <c r="D145" s="80"/>
      <c r="E145" s="80"/>
    </row>
    <row r="146" spans="4:5" s="30" customFormat="1">
      <c r="D146" s="80"/>
      <c r="E146" s="80"/>
    </row>
    <row r="147" spans="4:5" s="30" customFormat="1">
      <c r="D147" s="80"/>
      <c r="E147" s="80"/>
    </row>
    <row r="148" spans="4:5" s="30" customFormat="1">
      <c r="D148" s="80"/>
      <c r="E148" s="80"/>
    </row>
    <row r="149" spans="4:5" s="30" customFormat="1">
      <c r="D149" s="80"/>
      <c r="E149" s="80"/>
    </row>
    <row r="150" spans="4:5" s="30" customFormat="1">
      <c r="D150" s="80"/>
      <c r="E150" s="80"/>
    </row>
    <row r="151" spans="4:5" s="30" customFormat="1">
      <c r="D151" s="80"/>
      <c r="E151" s="80"/>
    </row>
    <row r="152" spans="4:5" s="30" customFormat="1">
      <c r="D152" s="80"/>
      <c r="E152" s="80"/>
    </row>
    <row r="153" spans="4:5" s="30" customFormat="1">
      <c r="D153" s="80"/>
      <c r="E153" s="80"/>
    </row>
    <row r="154" spans="4:5" s="30" customFormat="1">
      <c r="D154" s="80"/>
      <c r="E154" s="80"/>
    </row>
    <row r="155" spans="4:5" s="30" customFormat="1">
      <c r="D155" s="80"/>
      <c r="E155" s="80"/>
    </row>
    <row r="156" spans="4:5" s="30" customFormat="1">
      <c r="D156" s="80"/>
      <c r="E156" s="80"/>
    </row>
    <row r="157" spans="4:5" s="30" customFormat="1">
      <c r="D157" s="80"/>
      <c r="E157" s="80"/>
    </row>
    <row r="158" spans="4:5" s="30" customFormat="1">
      <c r="D158" s="80"/>
      <c r="E158" s="80"/>
    </row>
    <row r="159" spans="4:5" s="30" customFormat="1">
      <c r="D159" s="80"/>
      <c r="E159" s="80"/>
    </row>
    <row r="160" spans="4:5" s="30" customFormat="1">
      <c r="D160" s="80"/>
      <c r="E160" s="80"/>
    </row>
    <row r="161" spans="4:5" s="30" customFormat="1">
      <c r="D161" s="80"/>
      <c r="E161" s="80"/>
    </row>
    <row r="162" spans="4:5" s="30" customFormat="1">
      <c r="D162" s="80"/>
      <c r="E162" s="80"/>
    </row>
    <row r="163" spans="4:5" s="30" customFormat="1">
      <c r="D163" s="80"/>
      <c r="E163" s="80"/>
    </row>
    <row r="164" spans="4:5" s="30" customFormat="1">
      <c r="D164" s="80"/>
      <c r="E164" s="80"/>
    </row>
    <row r="165" spans="4:5" s="30" customFormat="1">
      <c r="D165" s="80"/>
      <c r="E165" s="80"/>
    </row>
    <row r="166" spans="4:5" s="30" customFormat="1">
      <c r="D166" s="80"/>
      <c r="E166" s="80"/>
    </row>
    <row r="167" spans="4:5" s="30" customFormat="1">
      <c r="D167" s="80"/>
      <c r="E167" s="80"/>
    </row>
    <row r="168" spans="4:5" s="30" customFormat="1">
      <c r="D168" s="80"/>
      <c r="E168" s="80"/>
    </row>
    <row r="169" spans="4:5" s="30" customFormat="1">
      <c r="D169" s="80"/>
      <c r="E169" s="80"/>
    </row>
    <row r="170" spans="4:5" s="30" customFormat="1">
      <c r="D170" s="80"/>
      <c r="E170" s="80"/>
    </row>
    <row r="171" spans="4:5" s="30" customFormat="1">
      <c r="D171" s="80"/>
      <c r="E171" s="80"/>
    </row>
    <row r="172" spans="4:5" s="30" customFormat="1">
      <c r="D172" s="80"/>
      <c r="E172" s="80"/>
    </row>
    <row r="173" spans="4:5" s="30" customFormat="1">
      <c r="D173" s="80"/>
      <c r="E173" s="80"/>
    </row>
    <row r="174" spans="4:5" s="30" customFormat="1">
      <c r="D174" s="80"/>
      <c r="E174" s="80"/>
    </row>
    <row r="175" spans="4:5" s="30" customFormat="1">
      <c r="D175" s="80"/>
      <c r="E175" s="80"/>
    </row>
    <row r="176" spans="4:5" s="30" customFormat="1">
      <c r="D176" s="80"/>
      <c r="E176" s="80"/>
    </row>
    <row r="177" spans="4:5" s="30" customFormat="1">
      <c r="D177" s="80"/>
      <c r="E177" s="80"/>
    </row>
    <row r="178" spans="4:5" s="30" customFormat="1">
      <c r="D178" s="80"/>
      <c r="E178" s="80"/>
    </row>
    <row r="179" spans="4:5" s="30" customFormat="1">
      <c r="D179" s="80"/>
      <c r="E179" s="80"/>
    </row>
    <row r="180" spans="4:5" s="30" customFormat="1">
      <c r="D180" s="80"/>
      <c r="E180" s="80"/>
    </row>
    <row r="181" spans="4:5" s="30" customFormat="1">
      <c r="D181" s="80"/>
      <c r="E181" s="80"/>
    </row>
    <row r="182" spans="4:5" s="30" customFormat="1">
      <c r="D182" s="80"/>
      <c r="E182" s="80"/>
    </row>
    <row r="183" spans="4:5" s="30" customFormat="1">
      <c r="D183" s="80"/>
      <c r="E183" s="80"/>
    </row>
    <row r="184" spans="4:5" s="30" customFormat="1">
      <c r="D184" s="80"/>
      <c r="E184" s="80"/>
    </row>
    <row r="185" spans="4:5" s="30" customFormat="1">
      <c r="D185" s="80"/>
      <c r="E185" s="80"/>
    </row>
    <row r="186" spans="4:5" s="30" customFormat="1">
      <c r="D186" s="80"/>
      <c r="E186" s="80"/>
    </row>
    <row r="187" spans="4:5" s="30" customFormat="1">
      <c r="D187" s="80"/>
      <c r="E187" s="80"/>
    </row>
    <row r="188" spans="4:5" s="30" customFormat="1">
      <c r="D188" s="80"/>
      <c r="E188" s="80"/>
    </row>
    <row r="189" spans="4:5" s="30" customFormat="1">
      <c r="D189" s="80"/>
      <c r="E189" s="80"/>
    </row>
    <row r="190" spans="4:5" s="30" customFormat="1">
      <c r="D190" s="80"/>
      <c r="E190" s="80"/>
    </row>
    <row r="191" spans="4:5" s="30" customFormat="1">
      <c r="D191" s="80"/>
      <c r="E191" s="80"/>
    </row>
    <row r="192" spans="4:5" s="30" customFormat="1">
      <c r="D192" s="80"/>
      <c r="E192" s="80"/>
    </row>
    <row r="193" spans="4:5" s="30" customFormat="1">
      <c r="D193" s="80"/>
      <c r="E193" s="80"/>
    </row>
    <row r="194" spans="4:5" s="30" customFormat="1">
      <c r="D194" s="80"/>
      <c r="E194" s="80"/>
    </row>
    <row r="195" spans="4:5" s="30" customFormat="1">
      <c r="D195" s="80"/>
      <c r="E195" s="80"/>
    </row>
    <row r="196" spans="4:5" s="30" customFormat="1">
      <c r="D196" s="80"/>
      <c r="E196" s="80"/>
    </row>
    <row r="197" spans="4:5" s="30" customFormat="1">
      <c r="D197" s="80"/>
      <c r="E197" s="80"/>
    </row>
    <row r="198" spans="4:5" s="30" customFormat="1">
      <c r="D198" s="80"/>
      <c r="E198" s="80"/>
    </row>
    <row r="199" spans="4:5" s="30" customFormat="1">
      <c r="D199" s="80"/>
      <c r="E199" s="80"/>
    </row>
    <row r="200" spans="4:5" s="30" customFormat="1">
      <c r="D200" s="80"/>
      <c r="E200" s="80"/>
    </row>
    <row r="201" spans="4:5" s="30" customFormat="1">
      <c r="D201" s="80"/>
      <c r="E201" s="80"/>
    </row>
    <row r="202" spans="4:5" s="30" customFormat="1">
      <c r="D202" s="80"/>
      <c r="E202" s="80"/>
    </row>
    <row r="203" spans="4:5" s="30" customFormat="1">
      <c r="D203" s="80"/>
      <c r="E203" s="80"/>
    </row>
    <row r="204" spans="4:5" s="30" customFormat="1">
      <c r="D204" s="80"/>
      <c r="E204" s="80"/>
    </row>
    <row r="205" spans="4:5" s="30" customFormat="1">
      <c r="D205" s="80"/>
      <c r="E205" s="80"/>
    </row>
    <row r="206" spans="4:5" s="30" customFormat="1">
      <c r="D206" s="80"/>
      <c r="E206" s="80"/>
    </row>
    <row r="207" spans="4:5" s="30" customFormat="1">
      <c r="D207" s="80"/>
      <c r="E207" s="80"/>
    </row>
    <row r="208" spans="4:5" s="30" customFormat="1">
      <c r="D208" s="80"/>
      <c r="E208" s="80"/>
    </row>
    <row r="209" spans="4:5" s="30" customFormat="1">
      <c r="D209" s="80"/>
      <c r="E209" s="80"/>
    </row>
    <row r="210" spans="4:5" s="30" customFormat="1">
      <c r="D210" s="80"/>
      <c r="E210" s="80"/>
    </row>
    <row r="211" spans="4:5" s="30" customFormat="1">
      <c r="D211" s="80"/>
      <c r="E211" s="80"/>
    </row>
    <row r="212" spans="4:5" s="30" customFormat="1">
      <c r="D212" s="80"/>
      <c r="E212" s="80"/>
    </row>
    <row r="213" spans="4:5" s="30" customFormat="1">
      <c r="D213" s="80"/>
      <c r="E213" s="80"/>
    </row>
    <row r="214" spans="4:5" s="30" customFormat="1">
      <c r="D214" s="80"/>
      <c r="E214" s="80"/>
    </row>
    <row r="215" spans="4:5" s="30" customFormat="1">
      <c r="D215" s="80"/>
      <c r="E215" s="80"/>
    </row>
    <row r="216" spans="4:5" s="30" customFormat="1">
      <c r="D216" s="80"/>
      <c r="E216" s="80"/>
    </row>
    <row r="217" spans="4:5" s="30" customFormat="1">
      <c r="D217" s="80"/>
      <c r="E217" s="80"/>
    </row>
    <row r="218" spans="4:5" s="30" customFormat="1">
      <c r="D218" s="80"/>
      <c r="E218" s="80"/>
    </row>
    <row r="219" spans="4:5" s="30" customFormat="1">
      <c r="D219" s="80"/>
      <c r="E219" s="80"/>
    </row>
    <row r="220" spans="4:5" s="30" customFormat="1">
      <c r="D220" s="80"/>
      <c r="E220" s="80"/>
    </row>
    <row r="221" spans="4:5" s="30" customFormat="1">
      <c r="D221" s="80"/>
      <c r="E221" s="80"/>
    </row>
    <row r="222" spans="4:5" s="30" customFormat="1">
      <c r="D222" s="80"/>
      <c r="E222" s="80"/>
    </row>
    <row r="223" spans="4:5" s="30" customFormat="1">
      <c r="D223" s="80"/>
      <c r="E223" s="80"/>
    </row>
    <row r="224" spans="4:5" s="30" customFormat="1">
      <c r="D224" s="80"/>
      <c r="E224" s="80"/>
    </row>
    <row r="225" spans="4:5" s="30" customFormat="1">
      <c r="D225" s="80"/>
      <c r="E225" s="80"/>
    </row>
    <row r="226" spans="4:5" s="30" customFormat="1">
      <c r="D226" s="80"/>
      <c r="E226" s="80"/>
    </row>
    <row r="227" spans="4:5" s="30" customFormat="1">
      <c r="D227" s="80"/>
      <c r="E227" s="80"/>
    </row>
    <row r="228" spans="4:5" s="30" customFormat="1">
      <c r="D228" s="80"/>
      <c r="E228" s="80"/>
    </row>
    <row r="229" spans="4:5" s="30" customFormat="1">
      <c r="D229" s="80"/>
      <c r="E229" s="80"/>
    </row>
    <row r="230" spans="4:5" s="30" customFormat="1">
      <c r="D230" s="80"/>
      <c r="E230" s="80"/>
    </row>
    <row r="231" spans="4:5" s="30" customFormat="1">
      <c r="D231" s="80"/>
      <c r="E231" s="80"/>
    </row>
    <row r="232" spans="4:5" s="30" customFormat="1">
      <c r="D232" s="80"/>
      <c r="E232" s="80"/>
    </row>
    <row r="233" spans="4:5" s="30" customFormat="1">
      <c r="D233" s="80"/>
      <c r="E233" s="80"/>
    </row>
    <row r="234" spans="4:5" s="30" customFormat="1">
      <c r="D234" s="80"/>
      <c r="E234" s="80"/>
    </row>
    <row r="235" spans="4:5" s="30" customFormat="1">
      <c r="D235" s="80"/>
      <c r="E235" s="80"/>
    </row>
    <row r="236" spans="4:5" s="30" customFormat="1">
      <c r="D236" s="80"/>
      <c r="E236" s="80"/>
    </row>
    <row r="237" spans="4:5" s="30" customFormat="1">
      <c r="D237" s="80"/>
      <c r="E237" s="80"/>
    </row>
    <row r="238" spans="4:5" s="30" customFormat="1">
      <c r="D238" s="80"/>
      <c r="E238" s="80"/>
    </row>
    <row r="239" spans="4:5" s="30" customFormat="1">
      <c r="D239" s="80"/>
      <c r="E239" s="80"/>
    </row>
    <row r="240" spans="4:5" s="30" customFormat="1">
      <c r="D240" s="80"/>
      <c r="E240" s="80"/>
    </row>
    <row r="241" spans="4:5" s="30" customFormat="1">
      <c r="D241" s="80"/>
      <c r="E241" s="80"/>
    </row>
    <row r="242" spans="4:5" s="30" customFormat="1">
      <c r="D242" s="80"/>
      <c r="E242" s="80"/>
    </row>
    <row r="243" spans="4:5" s="30" customFormat="1">
      <c r="D243" s="80"/>
      <c r="E243" s="80"/>
    </row>
    <row r="244" spans="4:5" s="30" customFormat="1">
      <c r="D244" s="80"/>
      <c r="E244" s="80"/>
    </row>
    <row r="245" spans="4:5" s="30" customFormat="1">
      <c r="D245" s="80"/>
      <c r="E245" s="80"/>
    </row>
    <row r="246" spans="4:5" s="30" customFormat="1">
      <c r="D246" s="80"/>
      <c r="E246" s="80"/>
    </row>
    <row r="247" spans="4:5" s="30" customFormat="1">
      <c r="D247" s="80"/>
      <c r="E247" s="80"/>
    </row>
    <row r="248" spans="4:5" s="30" customFormat="1">
      <c r="D248" s="80"/>
      <c r="E248" s="80"/>
    </row>
    <row r="249" spans="4:5" s="30" customFormat="1">
      <c r="D249" s="80"/>
      <c r="E249" s="80"/>
    </row>
    <row r="250" spans="4:5" s="30" customFormat="1">
      <c r="D250" s="80"/>
      <c r="E250" s="80"/>
    </row>
    <row r="251" spans="4:5" s="30" customFormat="1">
      <c r="D251" s="80"/>
      <c r="E251" s="80"/>
    </row>
    <row r="252" spans="4:5" s="30" customFormat="1">
      <c r="D252" s="80"/>
      <c r="E252" s="80"/>
    </row>
    <row r="253" spans="4:5" s="30" customFormat="1">
      <c r="D253" s="80"/>
      <c r="E253" s="80"/>
    </row>
    <row r="254" spans="4:5" s="30" customFormat="1">
      <c r="D254" s="80"/>
      <c r="E254" s="80"/>
    </row>
    <row r="255" spans="4:5" s="30" customFormat="1">
      <c r="D255" s="80"/>
      <c r="E255" s="80"/>
    </row>
    <row r="256" spans="4:5" s="30" customFormat="1">
      <c r="D256" s="80"/>
      <c r="E256" s="80"/>
    </row>
    <row r="257" spans="4:5" s="30" customFormat="1">
      <c r="D257" s="80"/>
      <c r="E257" s="80"/>
    </row>
    <row r="258" spans="4:5" s="30" customFormat="1">
      <c r="D258" s="80"/>
      <c r="E258" s="80"/>
    </row>
    <row r="259" spans="4:5" s="30" customFormat="1">
      <c r="D259" s="80"/>
      <c r="E259" s="80"/>
    </row>
    <row r="260" spans="4:5" s="30" customFormat="1">
      <c r="D260" s="80"/>
      <c r="E260" s="80"/>
    </row>
    <row r="261" spans="4:5" s="30" customFormat="1">
      <c r="D261" s="80"/>
      <c r="E261" s="80"/>
    </row>
    <row r="262" spans="4:5" s="30" customFormat="1">
      <c r="D262" s="80"/>
      <c r="E262" s="80"/>
    </row>
    <row r="263" spans="4:5" s="30" customFormat="1">
      <c r="D263" s="80"/>
      <c r="E263" s="80"/>
    </row>
    <row r="264" spans="4:5" s="30" customFormat="1">
      <c r="D264" s="80"/>
      <c r="E264" s="80"/>
    </row>
    <row r="265" spans="4:5" s="30" customFormat="1">
      <c r="D265" s="80"/>
      <c r="E265" s="80"/>
    </row>
    <row r="266" spans="4:5" s="30" customFormat="1">
      <c r="D266" s="80"/>
      <c r="E266" s="80"/>
    </row>
    <row r="267" spans="4:5" s="30" customFormat="1">
      <c r="D267" s="80"/>
      <c r="E267" s="80"/>
    </row>
    <row r="268" spans="4:5" s="30" customFormat="1">
      <c r="D268" s="80"/>
      <c r="E268" s="80"/>
    </row>
    <row r="269" spans="4:5" s="30" customFormat="1">
      <c r="D269" s="80"/>
      <c r="E269" s="80"/>
    </row>
    <row r="270" spans="4:5" s="30" customFormat="1">
      <c r="D270" s="80"/>
      <c r="E270" s="80"/>
    </row>
    <row r="271" spans="4:5" s="30" customFormat="1">
      <c r="D271" s="80"/>
      <c r="E271" s="80"/>
    </row>
    <row r="272" spans="4:5" s="30" customFormat="1">
      <c r="D272" s="80"/>
      <c r="E272" s="80"/>
    </row>
    <row r="273" spans="4:5" s="30" customFormat="1">
      <c r="D273" s="80"/>
      <c r="E273" s="80"/>
    </row>
    <row r="274" spans="4:5" s="30" customFormat="1">
      <c r="D274" s="80"/>
      <c r="E274" s="80"/>
    </row>
    <row r="275" spans="4:5" s="30" customFormat="1">
      <c r="D275" s="80"/>
      <c r="E275" s="80"/>
    </row>
    <row r="276" spans="4:5" s="30" customFormat="1">
      <c r="D276" s="80"/>
      <c r="E276" s="80"/>
    </row>
    <row r="277" spans="4:5" s="30" customFormat="1">
      <c r="D277" s="80"/>
      <c r="E277" s="80"/>
    </row>
    <row r="278" spans="4:5" s="30" customFormat="1">
      <c r="D278" s="80"/>
      <c r="E278" s="80"/>
    </row>
    <row r="279" spans="4:5" s="30" customFormat="1">
      <c r="D279" s="80"/>
      <c r="E279" s="80"/>
    </row>
    <row r="280" spans="4:5" s="30" customFormat="1">
      <c r="D280" s="80"/>
      <c r="E280" s="80"/>
    </row>
    <row r="281" spans="4:5" s="30" customFormat="1">
      <c r="D281" s="80"/>
      <c r="E281" s="80"/>
    </row>
    <row r="282" spans="4:5" s="30" customFormat="1">
      <c r="D282" s="80"/>
      <c r="E282" s="80"/>
    </row>
    <row r="283" spans="4:5" s="30" customFormat="1">
      <c r="D283" s="80"/>
      <c r="E283" s="80"/>
    </row>
    <row r="284" spans="4:5" s="30" customFormat="1">
      <c r="D284" s="80"/>
      <c r="E284" s="80"/>
    </row>
    <row r="285" spans="4:5" s="30" customFormat="1">
      <c r="D285" s="80"/>
      <c r="E285" s="80"/>
    </row>
    <row r="286" spans="4:5" s="30" customFormat="1">
      <c r="D286" s="80"/>
      <c r="E286" s="80"/>
    </row>
    <row r="287" spans="4:5" s="30" customFormat="1">
      <c r="D287" s="80"/>
      <c r="E287" s="80"/>
    </row>
    <row r="288" spans="4:5" s="30" customFormat="1">
      <c r="D288" s="80"/>
      <c r="E288" s="80"/>
    </row>
    <row r="289" spans="4:5" s="30" customFormat="1">
      <c r="D289" s="80"/>
      <c r="E289" s="80"/>
    </row>
    <row r="290" spans="4:5" s="30" customFormat="1">
      <c r="D290" s="80"/>
      <c r="E290" s="80"/>
    </row>
    <row r="291" spans="4:5" s="30" customFormat="1">
      <c r="D291" s="80"/>
      <c r="E291" s="80"/>
    </row>
    <row r="292" spans="4:5" s="30" customFormat="1">
      <c r="D292" s="80"/>
      <c r="E292" s="80"/>
    </row>
    <row r="293" spans="4:5" s="30" customFormat="1">
      <c r="D293" s="80"/>
      <c r="E293" s="80"/>
    </row>
    <row r="294" spans="4:5" s="30" customFormat="1">
      <c r="D294" s="80"/>
      <c r="E294" s="80"/>
    </row>
    <row r="295" spans="4:5" s="30" customFormat="1">
      <c r="D295" s="80"/>
      <c r="E295" s="80"/>
    </row>
    <row r="296" spans="4:5" s="30" customFormat="1">
      <c r="D296" s="80"/>
      <c r="E296" s="80"/>
    </row>
    <row r="297" spans="4:5" s="30" customFormat="1">
      <c r="D297" s="80"/>
      <c r="E297" s="80"/>
    </row>
    <row r="298" spans="4:5" s="30" customFormat="1">
      <c r="D298" s="80"/>
      <c r="E298" s="80"/>
    </row>
    <row r="299" spans="4:5" s="30" customFormat="1">
      <c r="D299" s="80"/>
      <c r="E299" s="80"/>
    </row>
    <row r="300" spans="4:5" s="30" customFormat="1">
      <c r="D300" s="80"/>
      <c r="E300" s="80"/>
    </row>
    <row r="301" spans="4:5" s="30" customFormat="1">
      <c r="D301" s="80"/>
      <c r="E301" s="80"/>
    </row>
    <row r="302" spans="4:5" s="30" customFormat="1">
      <c r="D302" s="80"/>
      <c r="E302" s="80"/>
    </row>
    <row r="303" spans="4:5" s="30" customFormat="1">
      <c r="D303" s="80"/>
      <c r="E303" s="80"/>
    </row>
    <row r="304" spans="4:5" s="30" customFormat="1">
      <c r="D304" s="80"/>
      <c r="E304" s="80"/>
    </row>
    <row r="305" spans="4:5" s="30" customFormat="1">
      <c r="D305" s="80"/>
      <c r="E305" s="80"/>
    </row>
    <row r="306" spans="4:5" s="30" customFormat="1">
      <c r="D306" s="80"/>
      <c r="E306" s="80"/>
    </row>
    <row r="307" spans="4:5" s="30" customFormat="1">
      <c r="D307" s="80"/>
      <c r="E307" s="80"/>
    </row>
    <row r="308" spans="4:5" s="30" customFormat="1">
      <c r="D308" s="80"/>
      <c r="E308" s="80"/>
    </row>
    <row r="309" spans="4:5" s="30" customFormat="1">
      <c r="D309" s="80"/>
      <c r="E309" s="80"/>
    </row>
    <row r="310" spans="4:5" s="30" customFormat="1">
      <c r="D310" s="80"/>
      <c r="E310" s="80"/>
    </row>
    <row r="311" spans="4:5" s="30" customFormat="1">
      <c r="D311" s="80"/>
      <c r="E311" s="80"/>
    </row>
    <row r="312" spans="4:5" s="30" customFormat="1">
      <c r="D312" s="80"/>
      <c r="E312" s="80"/>
    </row>
    <row r="313" spans="4:5" s="30" customFormat="1">
      <c r="D313" s="80"/>
      <c r="E313" s="80"/>
    </row>
    <row r="314" spans="4:5" s="30" customFormat="1">
      <c r="D314" s="80"/>
      <c r="E314" s="80"/>
    </row>
    <row r="315" spans="4:5" s="30" customFormat="1">
      <c r="D315" s="80"/>
      <c r="E315" s="80"/>
    </row>
    <row r="316" spans="4:5" s="30" customFormat="1">
      <c r="D316" s="80"/>
      <c r="E316" s="80"/>
    </row>
    <row r="317" spans="4:5" s="30" customFormat="1">
      <c r="D317" s="80"/>
      <c r="E317" s="80"/>
    </row>
    <row r="318" spans="4:5" s="30" customFormat="1">
      <c r="D318" s="80"/>
      <c r="E318" s="80"/>
    </row>
    <row r="319" spans="4:5" s="30" customFormat="1">
      <c r="D319" s="80"/>
      <c r="E319" s="80"/>
    </row>
    <row r="320" spans="4:5" s="30" customFormat="1">
      <c r="D320" s="80"/>
      <c r="E320" s="80"/>
    </row>
    <row r="321" spans="4:5" s="30" customFormat="1">
      <c r="D321" s="80"/>
      <c r="E321" s="80"/>
    </row>
    <row r="322" spans="4:5" s="30" customFormat="1">
      <c r="D322" s="80"/>
      <c r="E322" s="80"/>
    </row>
    <row r="323" spans="4:5" s="30" customFormat="1">
      <c r="D323" s="80"/>
      <c r="E323" s="80"/>
    </row>
    <row r="324" spans="4:5" s="30" customFormat="1">
      <c r="D324" s="80"/>
      <c r="E324" s="80"/>
    </row>
    <row r="325" spans="4:5" s="30" customFormat="1">
      <c r="D325" s="80"/>
      <c r="E325" s="80"/>
    </row>
    <row r="326" spans="4:5" s="30" customFormat="1">
      <c r="D326" s="80"/>
      <c r="E326" s="80"/>
    </row>
    <row r="327" spans="4:5" s="30" customFormat="1">
      <c r="D327" s="80"/>
      <c r="E327" s="80"/>
    </row>
    <row r="328" spans="4:5" s="30" customFormat="1">
      <c r="D328" s="80"/>
      <c r="E328" s="80"/>
    </row>
    <row r="329" spans="4:5" s="30" customFormat="1">
      <c r="D329" s="80"/>
      <c r="E329" s="80"/>
    </row>
    <row r="330" spans="4:5" s="30" customFormat="1">
      <c r="D330" s="80"/>
      <c r="E330" s="80"/>
    </row>
    <row r="331" spans="4:5" s="30" customFormat="1">
      <c r="D331" s="80"/>
      <c r="E331" s="80"/>
    </row>
    <row r="332" spans="4:5" s="30" customFormat="1">
      <c r="D332" s="80"/>
      <c r="E332" s="80"/>
    </row>
    <row r="333" spans="4:5" s="30" customFormat="1">
      <c r="D333" s="80"/>
      <c r="E333" s="80"/>
    </row>
    <row r="334" spans="4:5" s="30" customFormat="1">
      <c r="D334" s="80"/>
      <c r="E334" s="80"/>
    </row>
    <row r="335" spans="4:5" s="30" customFormat="1">
      <c r="D335" s="80"/>
      <c r="E335" s="80"/>
    </row>
    <row r="336" spans="4:5" s="30" customFormat="1">
      <c r="D336" s="80"/>
      <c r="E336" s="80"/>
    </row>
    <row r="337" spans="4:5" s="30" customFormat="1">
      <c r="D337" s="80"/>
      <c r="E337" s="80"/>
    </row>
    <row r="338" spans="4:5" s="30" customFormat="1">
      <c r="D338" s="80"/>
      <c r="E338" s="80"/>
    </row>
    <row r="339" spans="4:5" s="30" customFormat="1">
      <c r="D339" s="80"/>
      <c r="E339" s="80"/>
    </row>
    <row r="340" spans="4:5" s="30" customFormat="1">
      <c r="D340" s="80"/>
      <c r="E340" s="80"/>
    </row>
    <row r="341" spans="4:5" s="30" customFormat="1">
      <c r="D341" s="80"/>
      <c r="E341" s="80"/>
    </row>
    <row r="342" spans="4:5" s="30" customFormat="1">
      <c r="D342" s="80"/>
      <c r="E342" s="80"/>
    </row>
    <row r="343" spans="4:5" s="30" customFormat="1">
      <c r="D343" s="80"/>
      <c r="E343" s="80"/>
    </row>
    <row r="344" spans="4:5" s="30" customFormat="1">
      <c r="D344" s="80"/>
      <c r="E344" s="80"/>
    </row>
    <row r="345" spans="4:5" s="30" customFormat="1">
      <c r="D345" s="80"/>
      <c r="E345" s="80"/>
    </row>
    <row r="346" spans="4:5" s="30" customFormat="1">
      <c r="D346" s="80"/>
      <c r="E346" s="80"/>
    </row>
    <row r="347" spans="4:5" s="30" customFormat="1">
      <c r="D347" s="80"/>
      <c r="E347" s="80"/>
    </row>
    <row r="348" spans="4:5" s="30" customFormat="1">
      <c r="D348" s="80"/>
      <c r="E348" s="80"/>
    </row>
    <row r="349" spans="4:5" s="30" customFormat="1">
      <c r="D349" s="80"/>
      <c r="E349" s="80"/>
    </row>
    <row r="350" spans="4:5" s="30" customFormat="1">
      <c r="D350" s="80"/>
      <c r="E350" s="80"/>
    </row>
    <row r="351" spans="4:5" s="30" customFormat="1">
      <c r="D351" s="80"/>
      <c r="E351" s="80"/>
    </row>
    <row r="352" spans="4:5" s="30" customFormat="1">
      <c r="D352" s="80"/>
      <c r="E352" s="80"/>
    </row>
    <row r="353" spans="4:11" s="30" customFormat="1">
      <c r="D353" s="80"/>
      <c r="E353" s="80"/>
      <c r="K353"/>
    </row>
  </sheetData>
  <mergeCells count="2">
    <mergeCell ref="H6:M6"/>
    <mergeCell ref="O6:S6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Index</vt:lpstr>
      <vt:lpstr>Key </vt:lpstr>
      <vt:lpstr>Change log</vt:lpstr>
      <vt:lpstr>Inflation</vt:lpstr>
      <vt:lpstr>T1- PC Build-up</vt:lpstr>
      <vt:lpstr>T2 - Finance</vt:lpstr>
      <vt:lpstr>T3 - P&amp;L</vt:lpstr>
      <vt:lpstr>T4 - Balance Sheet</vt:lpstr>
      <vt:lpstr>T5 - Cash Flow</vt:lpstr>
      <vt:lpstr>T6 - Ratios</vt:lpstr>
      <vt:lpstr>T7 - Frontier</vt:lpstr>
      <vt:lpstr>T8 - New Initiatives</vt:lpstr>
      <vt:lpstr>T8a - Initiative 1</vt:lpstr>
      <vt:lpstr>T8b - Initiative 2</vt:lpstr>
      <vt:lpstr>T8c - Initiative 3</vt:lpstr>
      <vt:lpstr>T8d - Initiative 4</vt:lpstr>
      <vt:lpstr>T8e - Initiative 5</vt:lpstr>
      <vt:lpstr>T9 - Staff (Bt)</vt:lpstr>
      <vt:lpstr>T10 - Non-staff (Bt)</vt:lpstr>
      <vt:lpstr>T11 - Base Opex</vt:lpstr>
      <vt:lpstr>T12 - Enh Opex </vt:lpstr>
      <vt:lpstr>T13 - Et Opex</vt:lpstr>
      <vt:lpstr>T14 - Net Planning</vt:lpstr>
      <vt:lpstr>T15 - Connection Fees </vt:lpstr>
      <vt:lpstr>T16 - Connection Projects</vt:lpstr>
      <vt:lpstr>T17 - Pensions</vt:lpstr>
      <vt:lpstr>T18 - Margin</vt:lpstr>
      <vt:lpstr>T19 - Dt Opex</vt:lpstr>
      <vt:lpstr>T20 - Zt Capex</vt:lpstr>
      <vt:lpstr>T21 - TNPPs</vt:lpstr>
      <vt:lpstr>T22 - Base Capex</vt:lpstr>
      <vt:lpstr>T23 - Enh Capex</vt:lpstr>
      <vt:lpstr>T24 - Vt Capex</vt:lpstr>
      <vt:lpstr>T25 - RAB Summary</vt:lpstr>
      <vt:lpstr>T26 - Ancillary Services</vt:lpstr>
      <vt:lpstr>T27 - PC Delivery</vt:lpstr>
      <vt:lpstr>T28 - KPIs</vt:lpstr>
      <vt:lpstr>T29 - Staff Resource Matrix</vt:lpstr>
      <vt:lpstr>T29a - Staff Resource Matrix </vt:lpstr>
      <vt:lpstr>T30 - BCF</vt:lpstr>
      <vt:lpstr>Inflation!Print_Area</vt:lpstr>
      <vt:lpstr>'T1- PC Build-up'!Print_Area</vt:lpstr>
      <vt:lpstr>'T10 - Non-staff (Bt)'!Print_Area</vt:lpstr>
      <vt:lpstr>'T17 - Pensions'!Print_Area</vt:lpstr>
      <vt:lpstr>'T22 - Base Capex'!Print_Area</vt:lpstr>
      <vt:lpstr>'T23 - Enh Capex'!Print_Area</vt:lpstr>
      <vt:lpstr>'T24 - Vt Capex'!Print_Area</vt:lpstr>
      <vt:lpstr>'T26 - Ancillary Services'!Print_Area</vt:lpstr>
      <vt:lpstr>'T27 - PC Delivery'!Print_Area</vt:lpstr>
      <vt:lpstr>'T9 - Staff (Bt)'!Print_Area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ROBERTD</dc:creator>
  <cp:lastModifiedBy>Magowan, Stephen</cp:lastModifiedBy>
  <cp:lastPrinted>2019-04-10T09:41:42Z</cp:lastPrinted>
  <dcterms:created xsi:type="dcterms:W3CDTF">1999-09-27T08:22:29Z</dcterms:created>
  <dcterms:modified xsi:type="dcterms:W3CDTF">2024-05-30T15:32:06Z</dcterms:modified>
</cp:coreProperties>
</file>